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872" documentId="13_ncr:1_{F6CB121F-512D-4AA6-A0C1-0FB36C537598}" xr6:coauthVersionLast="47" xr6:coauthVersionMax="47" xr10:uidLastSave="{D33DD020-6F6F-4EE8-B661-DBB4B52056CE}"/>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6" l="1"/>
  <c r="G8" i="6"/>
  <c r="B8" i="6"/>
  <c r="I8" i="6"/>
  <c r="J8" i="6"/>
  <c r="L8" i="6"/>
  <c r="G9" i="6"/>
  <c r="G6" i="6"/>
  <c r="G10" i="6"/>
  <c r="G11" i="6"/>
  <c r="G12" i="6"/>
  <c r="G5" i="6"/>
  <c r="G2" i="6"/>
  <c r="G3" i="6"/>
  <c r="G4"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3" i="1"/>
  <c r="J7"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J3" i="1"/>
  <c r="J4" i="1"/>
  <c r="J5" i="1"/>
  <c r="J6"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I2" i="6"/>
  <c r="I5" i="6"/>
  <c r="L2" i="6"/>
  <c r="L5" i="6"/>
  <c r="L4" i="6"/>
  <c r="J5" i="6"/>
  <c r="J2" i="6"/>
  <c r="J4" i="6"/>
  <c r="I4" i="6"/>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L4" i="5"/>
  <c r="L5" i="5"/>
  <c r="L6" i="5"/>
  <c r="L7" i="5"/>
  <c r="L8" i="5"/>
  <c r="L9" i="5"/>
  <c r="L10" i="5"/>
  <c r="L11" i="5"/>
  <c r="L12" i="5"/>
  <c r="L13" i="5"/>
  <c r="L14" i="5"/>
  <c r="L15" i="5"/>
  <c r="L16" i="5"/>
  <c r="L17" i="5"/>
  <c r="L18" i="5"/>
  <c r="L19" i="5"/>
  <c r="J4" i="5"/>
  <c r="J5" i="5"/>
  <c r="J6" i="5"/>
  <c r="J7" i="5"/>
  <c r="J8" i="5"/>
  <c r="J9" i="5"/>
  <c r="J10" i="5"/>
  <c r="J11" i="5"/>
  <c r="J12" i="5"/>
  <c r="J13" i="5"/>
  <c r="J14" i="5"/>
  <c r="J15" i="5"/>
  <c r="J16" i="5"/>
  <c r="J17" i="5"/>
  <c r="J18" i="5"/>
  <c r="J19" i="5"/>
  <c r="I4" i="5"/>
  <c r="I5" i="5"/>
  <c r="I6" i="5"/>
  <c r="I7" i="5"/>
  <c r="I8" i="5"/>
  <c r="I9" i="5"/>
  <c r="I10" i="5"/>
  <c r="I11" i="5"/>
  <c r="I12" i="5"/>
  <c r="I13" i="5"/>
  <c r="I14" i="5"/>
  <c r="I15" i="5"/>
  <c r="I16" i="5"/>
  <c r="I17" i="5"/>
  <c r="I18" i="5"/>
  <c r="I19" i="5"/>
  <c r="B4" i="5"/>
  <c r="B5" i="5"/>
  <c r="B6" i="5"/>
  <c r="B7" i="5"/>
  <c r="B8" i="5"/>
  <c r="B9" i="5"/>
  <c r="B10" i="5"/>
  <c r="B11" i="5"/>
  <c r="B12" i="5"/>
  <c r="B13" i="5"/>
  <c r="B14" i="5"/>
  <c r="B15" i="5"/>
  <c r="B16" i="5"/>
  <c r="B17" i="5"/>
  <c r="B18" i="5"/>
  <c r="B19"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174" i="6"/>
  <c r="I174" i="6"/>
  <c r="J174" i="6"/>
  <c r="L174" i="6"/>
  <c r="B175" i="6"/>
  <c r="I175" i="6"/>
  <c r="J175" i="6"/>
  <c r="L175" i="6"/>
  <c r="B176" i="6"/>
  <c r="I176" i="6"/>
  <c r="J176" i="6"/>
  <c r="L176" i="6"/>
  <c r="B177" i="6"/>
  <c r="I177" i="6"/>
  <c r="J177" i="6"/>
  <c r="L177" i="6"/>
  <c r="B178" i="6"/>
  <c r="I178" i="6"/>
  <c r="J178" i="6"/>
  <c r="L178" i="6"/>
  <c r="B179" i="6"/>
  <c r="I179" i="6"/>
  <c r="J179" i="6"/>
  <c r="L179" i="6"/>
  <c r="B180" i="6"/>
  <c r="I180" i="6"/>
  <c r="J180" i="6"/>
  <c r="L180" i="6"/>
  <c r="B181" i="6"/>
  <c r="I181" i="6"/>
  <c r="J181" i="6"/>
  <c r="L181" i="6"/>
  <c r="B182" i="6"/>
  <c r="I182" i="6"/>
  <c r="J182" i="6"/>
  <c r="L182" i="6"/>
  <c r="B183" i="6"/>
  <c r="I183" i="6"/>
  <c r="J183" i="6"/>
  <c r="L183" i="6"/>
  <c r="B184" i="6"/>
  <c r="I184" i="6"/>
  <c r="J184" i="6"/>
  <c r="L184" i="6"/>
  <c r="B185" i="6"/>
  <c r="I185" i="6"/>
  <c r="J185" i="6"/>
  <c r="L185" i="6"/>
  <c r="B186" i="6"/>
  <c r="I186" i="6"/>
  <c r="J186" i="6"/>
  <c r="L186" i="6"/>
  <c r="B187" i="6"/>
  <c r="I187" i="6"/>
  <c r="J187" i="6"/>
  <c r="L187" i="6"/>
  <c r="B188" i="6"/>
  <c r="I188" i="6"/>
  <c r="J188" i="6"/>
  <c r="L18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alcChain>
</file>

<file path=xl/sharedStrings.xml><?xml version="1.0" encoding="utf-8"?>
<sst xmlns="http://schemas.openxmlformats.org/spreadsheetml/2006/main" count="178579" uniqueCount="39073">
  <si>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</si>
  <si>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</si>
  <si>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</si>
  <si>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</si>
  <si>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</si>
  <si>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</si>
  <si>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</si>
  <si>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</si>
  <si>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</si>
  <si>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</si>
  <si>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</si>
  <si>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</si>
  <si>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</si>
  <si>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</si>
  <si>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</si>
  <si>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</si>
  <si>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</si>
  <si>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</si>
  <si>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</si>
  <si>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</si>
  <si>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</si>
  <si>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</si>
  <si>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</si>
  <si>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</si>
  <si>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</si>
  <si>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</si>
  <si>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</si>
  <si>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</si>
  <si>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</si>
  <si>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</si>
  <si>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</si>
  <si>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</si>
  <si>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</si>
  <si>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</si>
  <si>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</si>
  <si>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</si>
  <si>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</si>
  <si>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</si>
  <si>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</si>
  <si>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</si>
  <si>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</si>
  <si>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</si>
  <si>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</si>
  <si>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</si>
  <si>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</si>
  <si>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</si>
  <si>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</si>
  <si>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</si>
  <si>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</si>
  <si>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</si>
  <si>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</si>
  <si>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</si>
  <si>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</si>
  <si>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</si>
  <si>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</si>
  <si>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</si>
  <si>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</si>
  <si>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</si>
  <si>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</si>
  <si>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</si>
  <si>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</si>
  <si>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</si>
  <si>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</si>
  <si>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</si>
  <si>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</si>
  <si>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</si>
  <si>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</si>
  <si>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</si>
  <si>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</si>
  <si>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</si>
  <si>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</si>
  <si>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</si>
  <si>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</si>
  <si>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</si>
  <si>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</si>
  <si>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</si>
  <si>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</si>
  <si>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</si>
  <si>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</si>
  <si>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</si>
  <si>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</si>
  <si>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</si>
  <si>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</si>
  <si>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</si>
  <si>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</si>
  <si>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</si>
  <si>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</si>
  <si>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</si>
  <si>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</si>
  <si>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</si>
  <si>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</si>
  <si>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</si>
  <si>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</si>
  <si>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</si>
  <si>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</si>
  <si>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</si>
  <si>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</si>
  <si>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</si>
  <si>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</si>
  <si>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</si>
  <si>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</si>
  <si>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</si>
  <si>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</si>
  <si>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</si>
  <si>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</si>
  <si>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</si>
  <si>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</si>
  <si>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</si>
  <si>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</si>
  <si>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</si>
  <si>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</si>
  <si>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</si>
  <si>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</si>
  <si>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</si>
  <si>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</si>
  <si>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</si>
  <si>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</si>
  <si>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</si>
  <si>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</si>
  <si>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</si>
  <si>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</si>
  <si>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</si>
  <si>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</si>
  <si>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</si>
  <si>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</si>
  <si>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</si>
  <si>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</si>
  <si>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</si>
  <si>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</si>
  <si>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</si>
  <si>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</si>
  <si>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</si>
  <si>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</si>
  <si>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</si>
  <si>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</si>
  <si>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</si>
  <si>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</si>
  <si>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</si>
  <si>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</si>
  <si>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</si>
  <si>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</si>
  <si>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</si>
  <si>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</si>
  <si>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</si>
  <si>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</si>
  <si>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</si>
  <si>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</si>
  <si>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</si>
  <si>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</si>
  <si>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</si>
  <si>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</si>
  <si>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</si>
  <si>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</si>
  <si>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</si>
  <si>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</si>
  <si>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</si>
  <si>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</si>
  <si>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</si>
  <si>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</si>
  <si>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</si>
  <si>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</si>
  <si>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</si>
  <si>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</si>
  <si>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</si>
  <si>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</si>
  <si>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</si>
  <si>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</si>
  <si>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</si>
  <si>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</si>
  <si>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</si>
  <si>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</si>
  <si>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</si>
  <si>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</si>
  <si>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</si>
  <si>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</si>
  <si>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</si>
  <si>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</si>
  <si>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</si>
  <si>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</si>
  <si>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</si>
  <si>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</si>
  <si>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</si>
  <si>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</si>
  <si>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</si>
  <si>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</si>
  <si>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</si>
  <si>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</si>
  <si>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</si>
  <si>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</si>
  <si>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</si>
  <si>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</si>
  <si>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</si>
  <si>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</si>
  <si>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</si>
  <si>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</si>
  <si>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</si>
  <si>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</si>
  <si>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</si>
  <si>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</si>
  <si>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</si>
  <si>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</si>
  <si>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</si>
  <si>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</si>
  <si>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</si>
  <si>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</si>
  <si>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</si>
  <si>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</si>
  <si>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</si>
  <si>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</si>
  <si>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</si>
  <si>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</si>
  <si>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</si>
  <si>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</si>
  <si>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</si>
  <si>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</si>
  <si>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</si>
  <si>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</si>
  <si>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</si>
  <si>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</si>
  <si>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</si>
  <si>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</si>
  <si>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</si>
  <si>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</si>
  <si>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</si>
  <si>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</si>
  <si>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</si>
  <si>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</si>
  <si>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</si>
  <si>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</si>
  <si>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</si>
  <si>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</si>
  <si>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</si>
  <si>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</si>
  <si>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</si>
  <si>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</si>
  <si>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</si>
  <si>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</si>
  <si>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</si>
  <si>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</si>
  <si>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</si>
  <si>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</si>
  <si>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</si>
  <si>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</si>
  <si>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</si>
  <si>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</si>
  <si>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</si>
  <si>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</si>
  <si>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</si>
  <si>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</si>
  <si>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</si>
  <si>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</si>
  <si>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</si>
  <si>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</si>
  <si>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</si>
  <si>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</si>
  <si>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</si>
  <si>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</si>
  <si>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</si>
  <si>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</si>
  <si>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</si>
  <si>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</si>
  <si>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</si>
  <si>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</si>
  <si>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</si>
  <si>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</si>
  <si>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</si>
  <si>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</si>
  <si>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</si>
  <si>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</si>
  <si>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</si>
  <si>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</si>
  <si>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</si>
  <si>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</si>
  <si>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</si>
  <si>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</si>
  <si>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</si>
  <si>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</si>
  <si>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</si>
  <si>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</si>
  <si>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</si>
  <si>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</si>
  <si>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</si>
  <si>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</si>
  <si>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</si>
  <si>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</si>
  <si>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</si>
  <si>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</si>
  <si>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</si>
  <si>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</si>
  <si>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</si>
  <si>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</si>
  <si>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</si>
  <si>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</si>
  <si>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</si>
  <si>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</si>
  <si>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</si>
  <si>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</si>
  <si>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</si>
  <si>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</si>
  <si>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</si>
  <si>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</si>
  <si>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</si>
  <si>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</si>
  <si>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</si>
  <si>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</si>
  <si>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</si>
  <si>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</si>
  <si>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</si>
  <si>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</si>
  <si>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</si>
  <si>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</si>
  <si>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</si>
  <si>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</si>
  <si>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</si>
  <si>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</si>
  <si>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</si>
  <si>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</si>
  <si>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</si>
  <si>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</si>
  <si>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</si>
  <si>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</si>
  <si>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</si>
  <si>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</si>
  <si>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</si>
  <si>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</si>
  <si>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</si>
  <si>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</si>
  <si>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</si>
  <si>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</si>
  <si>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</si>
  <si>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</si>
  <si>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</si>
  <si>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</si>
  <si>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</si>
  <si>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</si>
  <si>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</si>
  <si>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</si>
  <si>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</si>
  <si>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</si>
  <si>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</si>
  <si>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</si>
  <si>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</si>
  <si>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</si>
  <si>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</si>
  <si>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</si>
  <si>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</si>
  <si>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</si>
  <si>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</si>
  <si>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</si>
  <si>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</si>
  <si>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</si>
  <si>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</si>
  <si>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</si>
  <si>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</si>
  <si>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</si>
  <si>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</si>
  <si>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</si>
  <si>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</si>
  <si>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</si>
  <si>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</si>
  <si>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</si>
  <si>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</si>
  <si>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</si>
  <si>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</si>
  <si>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</si>
  <si>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</si>
  <si>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</si>
  <si>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</si>
  <si>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</si>
  <si>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</si>
  <si>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</si>
  <si>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</si>
  <si>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</si>
  <si>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</si>
  <si>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</si>
  <si>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</si>
  <si>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</si>
  <si>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</si>
  <si>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</si>
  <si>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</si>
  <si>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</si>
  <si>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</si>
  <si>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</si>
  <si>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</si>
  <si>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</si>
  <si>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</si>
  <si>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</si>
  <si>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</si>
  <si>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</si>
  <si>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</si>
  <si>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</si>
  <si>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</si>
  <si>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</si>
  <si>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</si>
  <si>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</si>
  <si>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</si>
  <si>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</si>
  <si>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</si>
  <si>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</si>
  <si>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</si>
  <si>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</si>
  <si>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</si>
  <si>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</si>
  <si>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</si>
  <si>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</si>
  <si>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</si>
  <si>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</si>
  <si>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</si>
  <si>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</si>
  <si>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</si>
  <si>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</si>
  <si>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</si>
  <si>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</si>
  <si>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</si>
  <si>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</si>
  <si>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</si>
  <si>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</si>
  <si>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</si>
  <si>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</si>
  <si>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</si>
  <si>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</si>
  <si>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</si>
  <si>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</si>
  <si>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</si>
  <si>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</si>
  <si>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</si>
  <si>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</si>
  <si>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</si>
  <si>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</si>
  <si>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</si>
  <si>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</si>
  <si>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</si>
  <si>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</si>
  <si>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</si>
  <si>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</si>
  <si>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</si>
  <si>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</si>
  <si>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</si>
  <si>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</si>
  <si>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</si>
  <si>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</si>
  <si>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</si>
  <si>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</si>
  <si>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</si>
  <si>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</si>
  <si>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</si>
  <si>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</si>
  <si>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</si>
  <si>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</si>
  <si>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</si>
  <si>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</si>
  <si>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</si>
  <si>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</si>
  <si>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</si>
  <si>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</si>
  <si>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</si>
  <si>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</si>
  <si>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</si>
  <si>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</si>
  <si>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</si>
  <si>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</si>
  <si>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</si>
  <si>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</si>
  <si>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</si>
  <si>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</si>
  <si>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</si>
  <si>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</si>
  <si>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</si>
  <si>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</si>
  <si>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</si>
  <si>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</si>
  <si>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</si>
  <si>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</si>
  <si>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</si>
  <si>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</si>
  <si>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</si>
  <si>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</si>
  <si>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</si>
  <si>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</si>
  <si>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</si>
  <si>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</si>
  <si>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</si>
  <si>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</si>
  <si>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</si>
  <si>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</si>
  <si>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</si>
  <si>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</si>
  <si>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</si>
  <si>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</si>
  <si>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</si>
  <si>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</si>
  <si>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</si>
  <si>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</si>
  <si>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</si>
  <si>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</si>
  <si>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</si>
  <si>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</si>
  <si>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</si>
  <si>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</si>
  <si>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</si>
  <si>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</si>
  <si>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</si>
  <si>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</si>
  <si>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</si>
  <si>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</si>
  <si>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</si>
  <si>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</si>
  <si>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</si>
  <si>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</si>
  <si>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</si>
  <si>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</si>
  <si>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</si>
  <si>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</si>
  <si>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</si>
  <si>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</si>
  <si>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</si>
  <si>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</si>
  <si>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</si>
  <si>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</si>
  <si>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</si>
  <si>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</si>
  <si>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</si>
  <si>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</si>
  <si>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</si>
  <si>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</si>
  <si>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</si>
  <si>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</si>
  <si>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</si>
  <si>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</si>
  <si>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</si>
  <si>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</si>
  <si>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</si>
  <si>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</si>
  <si>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</si>
  <si>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</si>
  <si>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</si>
  <si>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</si>
  <si>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</si>
  <si>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</si>
  <si>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</si>
  <si>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</si>
  <si>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</si>
  <si>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</si>
  <si>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</si>
  <si>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</si>
  <si>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</si>
  <si>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</si>
  <si>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</si>
  <si>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</si>
  <si>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</si>
  <si>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</si>
  <si>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</si>
  <si>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</si>
  <si>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</si>
  <si>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</si>
  <si>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</si>
  <si>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</si>
  <si>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</si>
  <si>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</si>
  <si>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</si>
  <si>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</si>
  <si>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</si>
  <si>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</si>
  <si>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</si>
  <si>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</si>
  <si>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</si>
  <si>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</si>
  <si>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</si>
  <si>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</si>
  <si>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</si>
  <si>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</si>
  <si>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</si>
  <si>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</si>
  <si>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</si>
  <si>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</si>
  <si>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</si>
  <si>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</si>
  <si>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</si>
  <si>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</si>
  <si>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</si>
  <si>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</si>
  <si>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</si>
  <si>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</si>
  <si>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</si>
  <si>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</si>
  <si>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</si>
  <si>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</si>
  <si>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</si>
  <si>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</si>
  <si>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</si>
  <si>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</si>
  <si>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</si>
  <si>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</si>
  <si>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</si>
  <si>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</si>
  <si>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</si>
  <si>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</si>
  <si>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</si>
  <si>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</si>
  <si>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</si>
  <si>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</si>
  <si>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</si>
  <si>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</si>
  <si>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</si>
  <si>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</si>
  <si>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</si>
  <si>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</si>
  <si>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</si>
  <si>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</si>
  <si>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</si>
  <si>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</si>
  <si>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</si>
  <si>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</si>
  <si>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</si>
  <si>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</si>
  <si>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</si>
  <si>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</si>
  <si>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</si>
  <si>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</si>
  <si>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</si>
  <si>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</si>
  <si>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</si>
  <si>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</si>
  <si>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</si>
  <si>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</si>
  <si>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</si>
  <si>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</si>
  <si>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</si>
  <si>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</si>
  <si>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</si>
  <si>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</si>
  <si>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</si>
  <si>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</si>
  <si>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</si>
  <si>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</si>
  <si>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</si>
  <si>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</si>
  <si>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</si>
  <si>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</si>
  <si>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</si>
  <si>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</si>
  <si>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</si>
  <si>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</si>
  <si>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</si>
  <si>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</si>
  <si>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</si>
  <si>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</si>
  <si>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</si>
  <si>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</si>
  <si>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</si>
  <si>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</si>
  <si>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</si>
  <si>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</si>
  <si>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</si>
  <si>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</si>
  <si>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</si>
  <si>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</si>
  <si>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</si>
  <si>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</si>
  <si>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</si>
  <si>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</si>
  <si>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</si>
  <si>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</si>
  <si>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</si>
  <si>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</si>
  <si>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</si>
  <si>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</si>
  <si>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</si>
  <si>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</si>
  <si>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</si>
  <si>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</si>
  <si>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</si>
  <si>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</si>
  <si>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</si>
  <si>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</si>
  <si>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</si>
  <si>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</si>
  <si>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</si>
  <si>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</si>
  <si>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</si>
  <si>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</si>
  <si>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</si>
  <si>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</si>
  <si>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</si>
  <si>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</si>
  <si>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</si>
  <si>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</si>
  <si>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</si>
  <si>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</si>
  <si>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</si>
  <si>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</si>
  <si>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</si>
  <si>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</si>
  <si>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</si>
  <si>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</si>
  <si>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</si>
  <si>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</si>
  <si>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</si>
  <si>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</si>
  <si>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</si>
  <si>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</si>
  <si>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</si>
  <si>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</si>
  <si>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</si>
  <si>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</si>
  <si>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</si>
  <si>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</si>
  <si>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</si>
  <si>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</si>
  <si>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</si>
  <si>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</si>
  <si>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</si>
  <si>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</si>
  <si>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</si>
  <si>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</si>
  <si>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</si>
  <si>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</si>
  <si>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</si>
  <si>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</si>
  <si>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</si>
  <si>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</si>
  <si>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</si>
  <si>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</si>
  <si>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</si>
  <si>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</si>
  <si>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</si>
  <si>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</si>
  <si>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</si>
  <si>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</si>
  <si>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</si>
  <si>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</si>
  <si>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</si>
  <si>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</si>
  <si>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</si>
  <si>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</si>
  <si>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</si>
  <si>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</si>
  <si>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</si>
  <si>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</si>
  <si>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</si>
  <si>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</si>
  <si>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</si>
  <si>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</si>
  <si>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</si>
  <si>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</si>
  <si>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</si>
  <si>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</si>
  <si>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</si>
  <si>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</si>
  <si>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</si>
  <si>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</si>
  <si>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</si>
  <si>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</si>
  <si>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</si>
  <si>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</si>
  <si>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</si>
  <si>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</si>
  <si>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</si>
  <si>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</si>
  <si>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</si>
  <si>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</si>
  <si>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</si>
  <si>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</si>
  <si>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</si>
  <si>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</si>
  <si>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</si>
  <si>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</si>
  <si>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</si>
  <si>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</si>
  <si>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</si>
  <si>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</si>
  <si>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</si>
  <si>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</si>
  <si>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</si>
  <si>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</si>
  <si>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</si>
  <si>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</si>
  <si>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</si>
  <si>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</si>
  <si>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</si>
  <si>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</si>
  <si>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</si>
  <si>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</si>
  <si>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</si>
  <si>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</si>
  <si>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</si>
  <si>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</si>
  <si>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</si>
  <si>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</si>
  <si>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</si>
  <si>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</si>
  <si>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</si>
  <si>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</si>
  <si>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</si>
  <si>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</si>
  <si>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</si>
  <si>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</si>
  <si>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</si>
  <si>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</si>
  <si>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</si>
  <si>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</si>
  <si>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</si>
  <si>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</si>
  <si>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</si>
  <si>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</si>
  <si>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</si>
  <si>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</si>
  <si>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</si>
  <si>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</si>
  <si>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</si>
  <si>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</si>
  <si>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</si>
  <si>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</si>
  <si>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</si>
  <si>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</si>
  <si>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</si>
  <si>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</si>
  <si>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</si>
  <si>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</si>
  <si>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</si>
  <si>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</si>
  <si>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</si>
  <si>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</si>
  <si>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</si>
  <si>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</si>
  <si>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</si>
  <si>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</si>
  <si>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</si>
  <si>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</si>
  <si>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</si>
  <si>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</si>
  <si>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</si>
  <si>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</si>
  <si>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</si>
  <si>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</si>
  <si>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</si>
  <si>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</si>
  <si>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</si>
  <si>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</si>
  <si>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</si>
  <si>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</si>
  <si>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</si>
  <si>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</si>
  <si>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</si>
  <si>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</si>
  <si>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</si>
  <si>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</si>
  <si>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</si>
  <si>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</si>
  <si>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</si>
  <si>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</si>
  <si>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</si>
  <si>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</si>
  <si>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</si>
  <si>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</si>
  <si>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</si>
  <si>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</si>
  <si>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</si>
  <si>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</si>
  <si>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</si>
  <si>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</si>
  <si>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</si>
  <si>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</si>
  <si>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</si>
  <si>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</si>
  <si>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</si>
  <si>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</si>
  <si>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</si>
  <si>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</si>
  <si>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</si>
  <si>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</si>
  <si>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</si>
  <si>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</si>
  <si>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</si>
  <si>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</si>
  <si>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</si>
  <si>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</si>
  <si>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</si>
  <si>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</si>
  <si>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</si>
  <si>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</si>
  <si>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</si>
  <si>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</si>
  <si>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</si>
  <si>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</si>
  <si>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</si>
  <si>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</si>
  <si>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</si>
  <si>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</si>
  <si>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</si>
  <si>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</si>
  <si>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</si>
  <si>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</si>
  <si>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</si>
  <si>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</si>
  <si>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</si>
  <si>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</si>
  <si>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</si>
  <si>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</si>
  <si>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</si>
  <si>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</si>
  <si>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</si>
  <si>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</si>
  <si>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</si>
  <si>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</si>
  <si>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</si>
  <si>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</si>
  <si>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</si>
  <si>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</si>
  <si>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</si>
  <si>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</si>
  <si>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</si>
  <si>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</si>
  <si>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</si>
  <si>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</si>
  <si>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</si>
  <si>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</si>
  <si>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</si>
  <si>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</si>
  <si>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</si>
  <si>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</si>
  <si>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</si>
  <si>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</si>
  <si>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</si>
  <si>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</si>
  <si>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</si>
  <si>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</si>
  <si>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</si>
  <si>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</si>
  <si>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</si>
  <si>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</si>
  <si>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</si>
  <si>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</si>
  <si>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</si>
  <si>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</si>
  <si>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</si>
  <si>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</si>
  <si>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</si>
  <si>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</si>
  <si>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</si>
  <si>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</si>
  <si>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</si>
  <si>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</si>
  <si>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</si>
  <si>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</si>
  <si>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</si>
  <si>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</si>
  <si>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</si>
  <si>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</si>
  <si>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</si>
  <si>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</si>
  <si>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</si>
  <si>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</si>
  <si>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</si>
  <si>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</si>
  <si>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</si>
  <si>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</si>
  <si>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</si>
  <si>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</si>
  <si>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</si>
  <si>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</si>
  <si>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</si>
  <si>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</si>
  <si>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</si>
  <si>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</si>
  <si>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</si>
  <si>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</si>
  <si>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</si>
  <si>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</si>
  <si>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</si>
  <si>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</si>
  <si>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</si>
  <si>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</si>
  <si>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</si>
  <si>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</si>
  <si>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</si>
  <si>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</si>
  <si>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</si>
  <si>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</si>
  <si>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</si>
  <si>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</si>
  <si>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</si>
  <si>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</si>
  <si>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</si>
  <si>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</si>
  <si>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</si>
  <si>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</si>
  <si>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</si>
  <si>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</si>
  <si>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</si>
  <si>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</si>
  <si>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</si>
  <si>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</si>
  <si>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</si>
  <si>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</si>
  <si>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</si>
  <si>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</si>
  <si>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</si>
  <si>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</si>
  <si>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</si>
  <si>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</si>
  <si>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</si>
  <si>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</si>
  <si>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</si>
  <si>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</si>
  <si>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</si>
  <si>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</si>
  <si>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</si>
  <si>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</si>
  <si>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</si>
  <si>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</si>
  <si>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</si>
  <si>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</si>
  <si>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</si>
  <si>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</si>
  <si>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</si>
  <si>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</si>
  <si>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</si>
  <si>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</si>
  <si>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</si>
  <si>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</si>
  <si>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</si>
  <si>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</si>
  <si>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</si>
  <si>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</si>
  <si>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</si>
  <si>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</si>
  <si>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</si>
  <si>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</si>
  <si>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</si>
  <si>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</si>
  <si>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</si>
  <si>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</si>
  <si>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</si>
  <si>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</si>
  <si>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</si>
  <si>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</si>
  <si>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</si>
  <si>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</si>
  <si>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</si>
  <si>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</si>
  <si>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</si>
  <si>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</si>
  <si>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</si>
  <si>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</si>
  <si>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</si>
  <si>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</si>
  <si>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</si>
  <si>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</si>
  <si>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</si>
  <si>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</si>
  <si>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</si>
  <si>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</si>
  <si>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</si>
  <si>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</si>
  <si>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</si>
  <si>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</si>
  <si>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</si>
  <si>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</si>
  <si>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</si>
  <si>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</si>
  <si>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</si>
  <si>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</si>
  <si>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</si>
  <si>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</si>
  <si>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</si>
  <si>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</si>
  <si>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</si>
  <si>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</si>
  <si>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</si>
  <si>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</si>
  <si>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</si>
  <si>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</si>
  <si>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</si>
  <si>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</si>
  <si>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</si>
  <si>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</si>
  <si>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</si>
  <si>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</si>
  <si>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</si>
  <si>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</si>
  <si>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</si>
  <si>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</si>
  <si>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</si>
  <si>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</si>
  <si>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</si>
  <si>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</si>
  <si>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</si>
  <si>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</si>
  <si>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</si>
  <si>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</si>
  <si>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</si>
  <si>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</si>
  <si>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</si>
  <si>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</si>
  <si>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</si>
  <si>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</si>
  <si>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</si>
  <si>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</si>
  <si>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</si>
  <si>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</si>
  <si>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</si>
  <si>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</si>
  <si>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</si>
  <si>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</si>
  <si>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</si>
  <si>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</si>
  <si>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</si>
  <si>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</si>
  <si>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</si>
  <si>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</si>
  <si>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</si>
  <si>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</si>
  <si>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</si>
  <si>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</si>
  <si>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</si>
  <si>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</si>
  <si>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</si>
  <si>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</si>
  <si>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</si>
  <si>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</si>
  <si>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</si>
  <si>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</si>
  <si>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</si>
  <si>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</si>
  <si>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</si>
  <si>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</si>
  <si>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</si>
  <si>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</si>
  <si>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</si>
  <si>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</si>
  <si>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</si>
  <si>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</si>
  <si>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</si>
  <si>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</si>
  <si>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</si>
  <si>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</si>
  <si>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</si>
  <si>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</si>
  <si>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</si>
  <si>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</si>
  <si>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</si>
  <si>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</si>
  <si>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</si>
  <si>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</si>
  <si>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</si>
  <si>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</si>
  <si>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</si>
  <si>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</si>
  <si>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</si>
  <si>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</si>
  <si>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</si>
  <si>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</si>
  <si>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</si>
  <si>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</si>
  <si>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</si>
  <si>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</si>
  <si>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</si>
  <si>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</si>
  <si>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</si>
  <si>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</si>
  <si>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</si>
  <si>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</si>
  <si>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</si>
  <si>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</si>
  <si>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</si>
  <si>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</si>
  <si>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</si>
  <si>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</si>
  <si>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</si>
  <si>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</si>
  <si>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</si>
  <si>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</si>
  <si>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</si>
  <si>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</si>
  <si>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</si>
  <si>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</si>
  <si>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</si>
  <si>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</si>
  <si>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</si>
  <si>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</si>
  <si>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</si>
  <si>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</si>
  <si>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</si>
  <si>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</si>
  <si>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</si>
  <si>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</si>
  <si>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</si>
  <si>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</si>
  <si>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</si>
  <si>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</si>
  <si>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</si>
  <si>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</si>
  <si>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</si>
  <si>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</si>
  <si>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</si>
  <si>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</si>
  <si>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</si>
  <si>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</si>
  <si>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</si>
  <si>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</si>
  <si>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</si>
  <si>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</si>
  <si>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</si>
  <si>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</si>
  <si>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</si>
  <si>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</si>
  <si>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</si>
  <si>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</si>
  <si>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</si>
  <si>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</si>
  <si>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</si>
  <si>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</si>
  <si>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</si>
  <si>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</si>
  <si>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</si>
  <si>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</si>
  <si>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</si>
  <si>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</si>
  <si>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</si>
  <si>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</si>
  <si>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</si>
  <si>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</si>
  <si>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</si>
  <si>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</si>
  <si>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</si>
  <si>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</si>
  <si>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</si>
  <si>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</si>
  <si>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</si>
  <si>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</si>
  <si>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</si>
  <si>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</si>
  <si>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</si>
  <si>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</si>
  <si>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</si>
  <si>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</si>
  <si>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</si>
  <si>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</si>
  <si>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</si>
  <si>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</si>
  <si>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</si>
  <si>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</si>
  <si>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</si>
  <si>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</si>
  <si>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</si>
  <si>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</si>
  <si>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</si>
  <si>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</si>
  <si>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</si>
  <si>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</si>
  <si>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</si>
  <si>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</si>
  <si>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</si>
  <si>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</si>
  <si>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</si>
  <si>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</si>
  <si>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</si>
  <si>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</si>
  <si>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</si>
  <si>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</si>
  <si>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</si>
  <si>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</si>
  <si>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</si>
  <si>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</si>
  <si>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</si>
  <si>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</si>
  <si>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</si>
  <si>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</si>
  <si>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</si>
  <si>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</si>
  <si>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</si>
  <si>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</si>
  <si>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</si>
  <si>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</si>
  <si>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</si>
  <si>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</si>
  <si>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</si>
  <si>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</si>
  <si>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</si>
  <si>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</si>
  <si>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</si>
  <si>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</si>
  <si>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</si>
  <si>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</si>
  <si>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</si>
  <si>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</si>
  <si>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</si>
  <si>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</si>
  <si>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</si>
  <si>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</si>
  <si>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</si>
  <si>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</si>
  <si>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</si>
  <si>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</si>
  <si>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</si>
  <si>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</si>
  <si>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</si>
  <si>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</si>
  <si>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</si>
  <si>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</si>
  <si>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</si>
  <si>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</si>
  <si>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</si>
  <si>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</si>
  <si>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</si>
  <si>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</si>
  <si>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</si>
  <si>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</si>
  <si>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</si>
  <si>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</si>
  <si>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</si>
  <si>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</si>
  <si>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</si>
  <si>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</si>
  <si>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</si>
  <si>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</si>
  <si>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</si>
  <si>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</si>
  <si>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</si>
  <si>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</si>
  <si>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</si>
  <si>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</si>
  <si>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</si>
  <si>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</si>
  <si>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</si>
  <si>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</si>
  <si>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</si>
  <si>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</si>
  <si>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</si>
  <si>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</si>
  <si>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</si>
  <si>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</si>
  <si>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</si>
  <si>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</si>
  <si>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</si>
  <si>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</si>
  <si>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</si>
  <si>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</si>
  <si>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</si>
  <si>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</si>
  <si>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</si>
  <si>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</si>
  <si>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</si>
  <si>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</si>
  <si>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</si>
  <si>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</si>
  <si>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</si>
  <si>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</si>
  <si>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</si>
  <si>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</si>
  <si>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</si>
  <si>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</si>
  <si>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</si>
  <si>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</si>
  <si>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</si>
  <si>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</si>
  <si>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</si>
  <si>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</si>
  <si>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</si>
  <si>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</si>
  <si>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</si>
  <si>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</si>
  <si>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</si>
  <si>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</si>
  <si>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</si>
  <si>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</si>
  <si>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</si>
  <si>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</si>
  <si>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</si>
  <si>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</si>
  <si>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</si>
  <si>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</si>
  <si>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</si>
  <si>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</si>
  <si>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</si>
  <si>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</si>
  <si>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</si>
  <si>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</si>
  <si>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</si>
  <si>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</si>
  <si>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</si>
  <si>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</si>
  <si>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</si>
  <si>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</si>
  <si>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</si>
  <si>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</si>
  <si>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</si>
  <si>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</si>
  <si>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</si>
  <si>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</si>
  <si>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</si>
  <si>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</si>
  <si>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</si>
  <si>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</si>
  <si>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</si>
  <si>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</si>
  <si>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</si>
  <si>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</si>
  <si>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</si>
  <si>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</si>
  <si>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</si>
  <si>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</si>
  <si>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</si>
  <si>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</si>
  <si>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</si>
  <si>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</si>
  <si>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</si>
  <si>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</si>
  <si>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</si>
  <si>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</si>
  <si>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</si>
  <si>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</si>
  <si>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</si>
  <si>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</si>
  <si>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</si>
  <si>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</si>
  <si>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</si>
  <si>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</si>
  <si>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</si>
  <si>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</si>
  <si>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</si>
  <si>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</si>
  <si>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</si>
  <si>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</si>
  <si>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</si>
  <si>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</si>
  <si>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</si>
  <si>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</si>
  <si>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</si>
  <si>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</si>
  <si>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</si>
  <si>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</si>
  <si>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</si>
  <si>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</si>
  <si>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</si>
  <si>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</si>
  <si>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</si>
  <si>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</si>
  <si>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</si>
  <si>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</si>
  <si>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</si>
  <si>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</si>
  <si>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</si>
  <si>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</si>
  <si>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</si>
  <si>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</si>
  <si>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</si>
  <si>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</si>
  <si>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</si>
  <si>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</si>
  <si>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</si>
  <si>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</si>
  <si>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</si>
  <si>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</si>
  <si>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</si>
  <si>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</si>
  <si>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</si>
  <si>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</si>
  <si>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</si>
  <si>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</si>
  <si>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</si>
  <si>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</si>
  <si>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</si>
  <si>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</si>
  <si>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</si>
  <si>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</si>
  <si>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</si>
  <si>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</si>
  <si>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</si>
  <si>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</si>
  <si>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</si>
  <si>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</si>
  <si>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</si>
  <si>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</si>
  <si>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</si>
  <si>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</si>
  <si>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</si>
  <si>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</si>
  <si>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</si>
  <si>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</si>
  <si>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</si>
  <si>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</si>
  <si>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</si>
  <si>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</si>
  <si>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</si>
  <si>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</si>
  <si>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</si>
  <si>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</si>
  <si>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</si>
  <si>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</si>
  <si>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</si>
  <si>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</si>
  <si>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</si>
  <si>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</si>
  <si>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</si>
  <si>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</si>
  <si>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</si>
  <si>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</si>
  <si>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</si>
  <si>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</si>
  <si>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</si>
  <si>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</si>
  <si>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</si>
  <si>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</si>
  <si>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</si>
  <si>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</si>
  <si>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</si>
  <si>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</si>
  <si>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</si>
  <si>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</si>
  <si>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</si>
  <si>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</si>
  <si>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</si>
  <si>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</si>
  <si>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</si>
  <si>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</si>
  <si>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</si>
  <si>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</si>
  <si>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</si>
  <si>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</si>
  <si>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</si>
  <si>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</si>
  <si>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</si>
  <si>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</si>
  <si>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</si>
  <si>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</si>
  <si>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</si>
  <si>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</si>
  <si>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</si>
  <si>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</si>
  <si>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</si>
  <si>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</si>
  <si>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</si>
  <si>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</si>
  <si>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</si>
  <si>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</si>
  <si>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</si>
  <si>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</si>
  <si>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</si>
  <si>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</si>
  <si>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</si>
  <si>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</si>
  <si>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</si>
  <si>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</si>
  <si>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</si>
  <si>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</si>
  <si>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</si>
  <si>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</si>
  <si>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</si>
  <si>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</si>
  <si>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</si>
  <si>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</si>
  <si>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</si>
  <si>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</si>
  <si>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</si>
  <si>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</si>
  <si>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</si>
  <si>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</si>
  <si>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</si>
  <si>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</si>
  <si>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</si>
  <si>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</si>
  <si>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</si>
  <si>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</si>
  <si>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</si>
  <si>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</si>
  <si>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</si>
  <si>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</si>
  <si>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</si>
  <si>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</si>
  <si>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</si>
  <si>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</si>
  <si>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</si>
  <si>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</si>
  <si>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</si>
  <si>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</si>
  <si>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</si>
  <si>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</si>
  <si>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</si>
  <si>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</si>
  <si>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</si>
  <si>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</si>
  <si>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</si>
  <si>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</si>
  <si>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</si>
  <si>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</si>
  <si>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</si>
  <si>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</si>
  <si>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</si>
  <si>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</si>
  <si>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</si>
  <si>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</si>
  <si>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</si>
  <si>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</si>
  <si>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</si>
  <si>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</si>
  <si>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</si>
  <si>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</si>
  <si>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</si>
  <si>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</si>
  <si>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</si>
  <si>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</si>
  <si>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</si>
  <si>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</si>
  <si>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</si>
  <si>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</si>
  <si>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</si>
  <si>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</si>
  <si>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</si>
  <si>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</si>
  <si>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</si>
  <si>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</si>
  <si>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</si>
  <si>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</si>
  <si>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</si>
  <si>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</si>
  <si>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</si>
  <si>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</si>
  <si>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</si>
  <si>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</si>
  <si>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</si>
  <si>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</si>
  <si>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</si>
  <si>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</si>
  <si>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</si>
  <si>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</si>
  <si>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</si>
  <si>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</si>
  <si>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</si>
  <si>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</si>
  <si>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</si>
  <si>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</si>
  <si>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</si>
  <si>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</si>
  <si>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</si>
  <si>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</si>
  <si>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</si>
  <si>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</si>
  <si>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</si>
  <si>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</si>
  <si>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</si>
  <si>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</si>
  <si>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</si>
  <si>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</si>
  <si>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</si>
  <si>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</si>
  <si>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</si>
  <si>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</si>
  <si>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</si>
  <si>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</si>
  <si>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</si>
  <si>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</si>
  <si>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</si>
  <si>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</si>
  <si>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</si>
  <si>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</si>
  <si>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</si>
  <si>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</si>
  <si>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</si>
  <si>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</si>
  <si>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</si>
  <si>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</si>
  <si>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</si>
  <si>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</si>
  <si>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</si>
  <si>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</si>
  <si>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</si>
  <si>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</si>
  <si>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</si>
  <si>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</si>
  <si>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</si>
  <si>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</si>
  <si>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</si>
  <si>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</si>
  <si>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</si>
  <si>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</si>
  <si>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</si>
  <si>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</si>
  <si>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</si>
  <si>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</si>
  <si>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</si>
  <si>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</si>
  <si>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</si>
  <si>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</si>
  <si>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</si>
  <si>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</si>
  <si>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</si>
  <si>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</si>
  <si>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</si>
  <si>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</si>
  <si>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</si>
  <si>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</si>
  <si>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</si>
  <si>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</si>
  <si>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</si>
  <si>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</si>
  <si>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</si>
  <si>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</si>
  <si>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</si>
  <si>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</si>
  <si>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</si>
  <si>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</si>
  <si>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</si>
  <si>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</si>
  <si>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</si>
  <si>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</si>
  <si>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</si>
  <si>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</si>
  <si>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</si>
  <si>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</si>
  <si>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</si>
  <si>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</si>
  <si>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</si>
  <si>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</si>
  <si>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</si>
  <si>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</si>
  <si>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</si>
  <si>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</si>
  <si>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</si>
  <si>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</si>
  <si>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</si>
  <si>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</si>
  <si>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</si>
  <si>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</si>
  <si>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</si>
  <si>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</si>
  <si>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</si>
  <si>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</si>
  <si>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</si>
  <si>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</si>
  <si>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</si>
  <si>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</si>
  <si>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</si>
  <si>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</si>
  <si>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</si>
  <si>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</si>
  <si>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</si>
  <si>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</si>
  <si>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</si>
  <si>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</si>
  <si>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</si>
  <si>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</si>
  <si>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</si>
  <si>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</si>
  <si>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</si>
  <si>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</si>
  <si>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</si>
  <si>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</si>
  <si>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</si>
  <si>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</si>
  <si>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</si>
  <si>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</si>
  <si>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</si>
  <si>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</si>
  <si>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</si>
  <si>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</si>
  <si>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</si>
  <si>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</si>
  <si>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</si>
  <si>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</si>
  <si>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</si>
  <si>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</si>
  <si>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</si>
  <si>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</si>
  <si>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</si>
  <si>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</si>
  <si>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</si>
  <si>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</si>
  <si>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</si>
  <si>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</si>
  <si>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</si>
  <si>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</si>
  <si>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</si>
  <si>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</si>
  <si>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</si>
  <si>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</si>
  <si>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</si>
  <si>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</si>
  <si>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</si>
  <si>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</si>
  <si>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</si>
  <si>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</si>
  <si>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</si>
  <si>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</si>
  <si>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</si>
  <si>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</si>
  <si>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</si>
  <si>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</si>
  <si>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</si>
  <si>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</si>
  <si>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</si>
  <si>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</si>
  <si>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</si>
  <si>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</si>
  <si>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</si>
  <si>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</si>
  <si>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</si>
  <si>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</si>
  <si>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</si>
  <si>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</si>
  <si>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</si>
  <si>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</si>
  <si>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</si>
  <si>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</si>
  <si>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</si>
  <si>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</si>
  <si>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</si>
  <si>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</si>
  <si>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</si>
  <si>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</si>
  <si>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</si>
  <si>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</si>
  <si>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</si>
  <si>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</si>
  <si>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</si>
  <si>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</si>
  <si>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</si>
  <si>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</si>
  <si>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</si>
  <si>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</si>
  <si>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</si>
  <si>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</si>
  <si>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</si>
  <si>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</si>
  <si>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</si>
  <si>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</si>
  <si>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</si>
  <si>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</si>
  <si>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</si>
  <si>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</si>
  <si>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</si>
  <si>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</si>
  <si>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</si>
  <si>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</si>
  <si>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</si>
  <si>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</si>
  <si>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</si>
  <si>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</si>
  <si>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</si>
  <si>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</si>
  <si>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</si>
  <si>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</si>
  <si>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</si>
  <si>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</si>
  <si>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</si>
  <si>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</si>
  <si>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</si>
  <si>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</si>
  <si>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</si>
  <si>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</si>
  <si>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</si>
  <si>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</si>
  <si>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</si>
  <si>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</si>
  <si>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</si>
  <si>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</si>
  <si>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</si>
  <si>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</si>
  <si>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</si>
  <si>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</si>
  <si>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</si>
  <si>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</si>
  <si>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</si>
  <si>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</si>
  <si>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</si>
  <si>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</si>
  <si>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</si>
  <si>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</si>
  <si>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</si>
  <si>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</si>
  <si>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</si>
  <si>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</si>
  <si>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</si>
  <si>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</si>
  <si>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</si>
  <si>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</si>
  <si>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</si>
  <si>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</si>
  <si>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</si>
  <si>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</si>
  <si>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</si>
  <si>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</si>
  <si>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</si>
  <si>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</si>
  <si>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</si>
  <si>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</si>
  <si>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</si>
  <si>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</si>
  <si>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</si>
  <si>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</si>
  <si>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</si>
  <si>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</si>
  <si>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</si>
  <si>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</si>
  <si>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</si>
  <si>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</si>
  <si>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</si>
  <si>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</si>
  <si>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</si>
  <si>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</si>
  <si>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</si>
  <si>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</si>
  <si>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</si>
  <si>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</si>
  <si>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</si>
  <si>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</si>
  <si>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</si>
  <si>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</si>
  <si>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</si>
  <si>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</si>
  <si>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</si>
  <si>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</si>
  <si>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</si>
  <si>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</si>
  <si>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</si>
  <si>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</si>
  <si>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</si>
  <si>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</si>
  <si>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</si>
  <si>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</si>
  <si>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</si>
  <si>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</si>
  <si>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</si>
  <si>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</si>
  <si>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</si>
  <si>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</si>
  <si>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</si>
  <si>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</si>
  <si>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</si>
  <si>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</si>
  <si>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</si>
  <si>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</si>
  <si>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</si>
  <si>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</si>
  <si>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</si>
  <si>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</si>
  <si>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</si>
  <si>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</si>
  <si>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</si>
  <si>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</si>
  <si>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</si>
  <si>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</si>
  <si>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</si>
  <si>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</si>
  <si>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</si>
  <si>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</si>
  <si>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</si>
  <si>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</si>
  <si>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</si>
  <si>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</si>
  <si>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</si>
  <si>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</si>
  <si>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</si>
  <si>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</si>
  <si>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</si>
  <si>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</si>
  <si>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</si>
  <si>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</si>
  <si>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</si>
  <si>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</si>
  <si>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</si>
  <si>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</si>
  <si>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</si>
  <si>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</si>
  <si>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</si>
  <si>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</si>
  <si>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</si>
  <si>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</si>
  <si>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</si>
  <si>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</si>
  <si>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</si>
  <si>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</si>
  <si>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</si>
  <si>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</si>
  <si>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</si>
  <si>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</si>
  <si>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</si>
  <si>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</si>
  <si>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</si>
  <si>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</si>
  <si>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</si>
  <si>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</si>
  <si>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</si>
  <si>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</si>
  <si>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</si>
  <si>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</si>
  <si>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</si>
  <si>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</si>
  <si>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</si>
  <si>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</si>
  <si>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</si>
  <si>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</si>
  <si>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</si>
  <si>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</si>
  <si>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</si>
  <si>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</si>
  <si>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</si>
  <si>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</si>
  <si>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</si>
  <si>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</si>
  <si>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</si>
  <si>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</si>
  <si>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</si>
  <si>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</si>
  <si>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</si>
  <si>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</si>
  <si>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</si>
  <si>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</si>
  <si>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</si>
  <si>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</si>
  <si>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</si>
  <si>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</si>
  <si>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</si>
  <si>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</si>
  <si>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</si>
  <si>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</si>
  <si>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</si>
  <si>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</si>
  <si>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</si>
  <si>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</si>
  <si>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</si>
  <si>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</si>
  <si>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</si>
  <si>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</si>
  <si>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</si>
  <si>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</si>
  <si>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</si>
  <si>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</si>
  <si>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</si>
  <si>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</si>
  <si>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</si>
  <si>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</si>
  <si>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</si>
  <si>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</si>
  <si>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</si>
  <si>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</si>
  <si>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</si>
  <si>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</si>
  <si>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</si>
  <si>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</si>
  <si>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</si>
  <si>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</si>
  <si>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</si>
  <si>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</si>
  <si>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</si>
  <si>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</si>
  <si>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</si>
  <si>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</si>
  <si>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</si>
  <si>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</si>
  <si>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</si>
  <si>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</si>
  <si>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</si>
  <si>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</si>
  <si>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</si>
  <si>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</si>
  <si>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</si>
  <si>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</si>
  <si>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</si>
  <si>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</si>
  <si>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</si>
  <si>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</si>
  <si>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</si>
  <si>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</si>
  <si>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</si>
  <si>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</si>
  <si>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</si>
  <si>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</si>
  <si>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</si>
  <si>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</si>
  <si>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</si>
  <si>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</si>
  <si>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</si>
  <si>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</si>
  <si>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</si>
  <si>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</si>
  <si>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</si>
  <si>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</si>
  <si>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</si>
  <si>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</si>
  <si>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</si>
  <si>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</si>
  <si>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</si>
  <si>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</si>
  <si>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</si>
  <si>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</si>
  <si>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</si>
  <si>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</si>
  <si>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</si>
  <si>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</si>
  <si>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</si>
  <si>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</si>
  <si>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</si>
  <si>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</si>
  <si>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</si>
  <si>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</si>
  <si>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</si>
  <si>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</si>
  <si>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</si>
  <si>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</si>
  <si>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</si>
  <si>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</si>
  <si>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</si>
  <si>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</si>
  <si>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</si>
  <si>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</si>
  <si>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</si>
  <si>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</si>
  <si>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</si>
  <si>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</si>
  <si>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</si>
  <si>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</si>
  <si>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</si>
  <si>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</si>
  <si>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</si>
  <si>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</si>
  <si>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</si>
  <si>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</si>
  <si>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</si>
  <si>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</si>
  <si>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</si>
  <si>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</si>
  <si>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</si>
  <si>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</si>
  <si>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</si>
  <si>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</si>
  <si>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</si>
  <si>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</si>
  <si>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</si>
  <si>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</si>
  <si>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</si>
  <si>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</si>
  <si>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</si>
  <si>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</si>
  <si>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</si>
  <si>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</si>
  <si>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</si>
  <si>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</si>
  <si>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</si>
  <si>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</si>
  <si>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</si>
  <si>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</si>
  <si>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</si>
  <si>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</si>
  <si>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</si>
  <si>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</si>
  <si>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</si>
  <si>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</si>
  <si>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</si>
  <si>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</si>
  <si>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</si>
  <si>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</si>
  <si>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</si>
  <si>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</si>
  <si>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</si>
  <si>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</si>
  <si>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</si>
  <si>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</si>
  <si>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</si>
  <si>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</si>
  <si>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</si>
  <si>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</si>
  <si>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</si>
  <si>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</si>
  <si>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</si>
  <si>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</si>
  <si>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</si>
  <si>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</si>
  <si>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</si>
  <si>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</si>
  <si>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</si>
  <si>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</si>
  <si>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</si>
  <si>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</si>
  <si>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</si>
  <si>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</si>
  <si>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</si>
  <si>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</si>
  <si>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</si>
  <si>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</si>
  <si>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</si>
  <si>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</si>
  <si>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</si>
  <si>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</si>
  <si>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</si>
  <si>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</si>
  <si>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</si>
  <si>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</si>
  <si>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</si>
  <si>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</si>
  <si>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</si>
  <si>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</si>
  <si>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</si>
  <si>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</si>
  <si>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</si>
  <si>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</si>
  <si>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</si>
  <si>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</si>
  <si>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</si>
  <si>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</si>
  <si>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</si>
  <si>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</si>
  <si>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</si>
  <si>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</si>
  <si>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</si>
  <si>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</si>
  <si>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</si>
  <si>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</si>
  <si>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</si>
  <si>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</si>
  <si>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</si>
  <si>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</si>
  <si>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</si>
  <si>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</si>
  <si>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</si>
  <si>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</si>
  <si>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</si>
  <si>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</si>
  <si>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</si>
  <si>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</si>
  <si>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</si>
  <si>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</si>
  <si>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</si>
  <si>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</si>
  <si>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</si>
  <si>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</si>
  <si>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</si>
  <si>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</si>
  <si>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</si>
  <si>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</si>
  <si>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</si>
  <si>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</si>
  <si>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</si>
  <si>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</si>
  <si>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</si>
  <si>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</si>
  <si>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</si>
  <si>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</si>
  <si>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</si>
  <si>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</si>
  <si>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</si>
  <si>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</si>
  <si>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</si>
  <si>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</si>
  <si>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</si>
  <si>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</si>
  <si>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</si>
  <si>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</si>
  <si>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</si>
  <si>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</si>
  <si>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</si>
  <si>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</si>
  <si>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</si>
  <si>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</si>
  <si>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</si>
  <si>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</si>
  <si>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</si>
  <si>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</si>
  <si>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</si>
  <si>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</si>
  <si>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</si>
  <si>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</si>
  <si>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</si>
  <si>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</si>
  <si>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</si>
  <si>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</si>
  <si>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</si>
  <si>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</si>
  <si>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</si>
  <si>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</si>
  <si>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</si>
  <si>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</si>
  <si>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</si>
  <si>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</si>
  <si>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</si>
  <si>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</si>
  <si>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</si>
  <si>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</si>
  <si>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</si>
  <si>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</si>
  <si>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</si>
  <si>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</si>
  <si>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</si>
  <si>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</si>
  <si>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</si>
  <si>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</si>
  <si>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</si>
  <si>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</si>
  <si>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</si>
  <si>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</si>
  <si>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</si>
  <si>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</si>
  <si>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</si>
  <si>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</si>
  <si>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</si>
  <si>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</si>
  <si>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</si>
  <si>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</si>
  <si>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</si>
  <si>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</si>
  <si>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</si>
  <si>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</si>
  <si>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</si>
  <si>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</si>
  <si>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</si>
  <si>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</si>
  <si>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</si>
  <si>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</si>
  <si>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</si>
  <si>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</si>
  <si>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</si>
  <si>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</si>
  <si>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</si>
  <si>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</si>
  <si>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</si>
  <si>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</si>
  <si>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</si>
  <si>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</si>
  <si>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</si>
  <si>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</si>
  <si>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</si>
  <si>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</si>
  <si>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</si>
  <si>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</si>
  <si>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</si>
  <si>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</si>
  <si>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</si>
  <si>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</si>
  <si>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</si>
  <si>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</si>
  <si>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</si>
  <si>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</si>
  <si>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</si>
  <si>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</si>
  <si>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</si>
  <si>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</si>
  <si>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</si>
  <si>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</si>
  <si>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</si>
  <si>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</si>
  <si>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</si>
  <si>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</si>
  <si>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</si>
  <si>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</si>
  <si>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</si>
  <si>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</si>
  <si>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</si>
  <si>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</si>
  <si>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</si>
  <si>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</si>
  <si>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</si>
  <si>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</si>
  <si>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</si>
  <si>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</si>
  <si>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</si>
  <si>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</si>
  <si>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</si>
  <si>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</si>
  <si>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</si>
  <si>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</si>
  <si>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</si>
  <si>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</si>
  <si>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</si>
  <si>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</si>
  <si>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</si>
  <si>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</si>
  <si>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</si>
  <si>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</si>
  <si>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</si>
  <si>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</si>
  <si>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</si>
  <si>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</si>
  <si>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</si>
  <si>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</si>
  <si>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</si>
  <si>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</si>
  <si>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</si>
  <si>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</si>
  <si>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</si>
  <si>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</si>
  <si>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</si>
  <si>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</si>
  <si>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</si>
  <si>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</si>
  <si>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</si>
  <si>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</si>
  <si>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</si>
  <si>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</si>
  <si>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</si>
  <si>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</si>
  <si>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</si>
  <si>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</si>
  <si>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</si>
  <si>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</si>
  <si>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</si>
  <si>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</si>
  <si>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</si>
  <si>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</si>
  <si>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</si>
  <si>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</si>
  <si>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</si>
  <si>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</si>
  <si>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</si>
  <si>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</si>
  <si>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</si>
  <si>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</si>
  <si>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</si>
  <si>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</si>
  <si>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</si>
  <si>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</si>
  <si>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</si>
  <si>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</si>
  <si>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</si>
  <si>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</si>
  <si>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</si>
  <si>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</si>
  <si>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</si>
  <si>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</si>
  <si>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</si>
  <si>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</si>
  <si>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</si>
  <si>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</si>
  <si>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</si>
  <si>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</si>
  <si>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</si>
  <si>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</si>
  <si>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</si>
  <si>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</si>
  <si>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</si>
  <si>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</si>
  <si>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</si>
  <si>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</si>
  <si>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</si>
  <si>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</si>
  <si>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</si>
  <si>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</si>
  <si>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</si>
  <si>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</si>
  <si>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</si>
  <si>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</si>
  <si>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</si>
  <si>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</si>
  <si>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</si>
  <si>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</si>
  <si>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</si>
  <si>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</si>
  <si>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</si>
  <si>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</si>
  <si>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</si>
  <si>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</si>
  <si>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</si>
  <si>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</si>
  <si>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</si>
  <si>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</si>
  <si>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</si>
  <si>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</si>
  <si>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</si>
  <si>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</si>
  <si>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</si>
  <si>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</si>
  <si>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</si>
  <si>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</si>
  <si>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</si>
  <si>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</si>
  <si>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</si>
  <si>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</si>
  <si>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</si>
  <si>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</si>
  <si>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</si>
  <si>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</si>
  <si>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</si>
  <si>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</si>
  <si>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</si>
  <si>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</si>
  <si>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</si>
  <si>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</si>
  <si>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</si>
  <si>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</si>
  <si>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</si>
  <si>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</si>
  <si>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</si>
  <si>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</si>
  <si>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</si>
  <si>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</si>
  <si>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</si>
  <si>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</si>
  <si>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</si>
  <si>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</si>
  <si>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</si>
  <si>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</si>
  <si>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</si>
  <si>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</si>
  <si>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</si>
  <si>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</si>
  <si>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</si>
  <si>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</si>
  <si>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</si>
  <si>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</si>
  <si>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</si>
  <si>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</si>
  <si>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</si>
  <si>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</si>
  <si>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</si>
  <si>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</si>
  <si>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</si>
  <si>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</si>
  <si>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</si>
  <si>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</si>
  <si>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</si>
  <si>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</si>
  <si>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</si>
  <si>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</si>
  <si>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</si>
  <si>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</si>
  <si>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</si>
  <si>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</si>
  <si>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</si>
  <si>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</si>
  <si>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</si>
  <si>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</si>
  <si>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</si>
  <si>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</si>
  <si>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</si>
  <si>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</si>
  <si>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</si>
  <si>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</si>
  <si>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</si>
  <si>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</si>
  <si>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</si>
  <si>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</si>
  <si>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</si>
  <si>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</si>
  <si>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</si>
  <si>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</si>
  <si>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</si>
  <si>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</si>
  <si>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</si>
  <si>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</si>
  <si>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</si>
  <si>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</si>
  <si>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</si>
  <si>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</si>
  <si>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</si>
  <si>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</si>
  <si>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</si>
  <si>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</si>
  <si>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</si>
  <si>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</si>
  <si>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</si>
  <si>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</si>
  <si>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</si>
  <si>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</si>
  <si>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</si>
  <si>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</si>
  <si>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</si>
  <si>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</si>
  <si>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</si>
  <si>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</si>
  <si>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</si>
  <si>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</si>
  <si>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</si>
  <si>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</si>
  <si>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</si>
  <si>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</si>
  <si>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</si>
  <si>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</si>
  <si>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</si>
  <si>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</si>
  <si>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</si>
  <si>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</si>
  <si>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</si>
  <si>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</si>
  <si>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</si>
  <si>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</si>
  <si>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</si>
  <si>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</si>
  <si>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</si>
  <si>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</si>
  <si>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</si>
  <si>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</si>
  <si>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</si>
  <si>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</si>
  <si>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</si>
  <si>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</si>
  <si>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</si>
  <si>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</si>
  <si>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</si>
  <si>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</si>
  <si>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</si>
  <si>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</si>
  <si>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</si>
  <si>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</si>
  <si>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</si>
  <si>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</si>
  <si>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</si>
  <si>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</si>
  <si>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</si>
  <si>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</si>
  <si>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</si>
  <si>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</si>
  <si>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</si>
  <si>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</si>
  <si>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</si>
  <si>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</si>
  <si>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</si>
  <si>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</si>
  <si>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</si>
  <si>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</si>
  <si>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</si>
  <si>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</si>
  <si>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</si>
  <si>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</si>
  <si>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</si>
  <si>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</si>
  <si>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</si>
  <si>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</si>
  <si>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</si>
  <si>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</si>
  <si>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</si>
  <si>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</si>
  <si>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</si>
  <si>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</si>
  <si>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</si>
  <si>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</si>
  <si>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</si>
  <si>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</si>
  <si>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</si>
  <si>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</si>
  <si>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</si>
  <si>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</si>
  <si>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</si>
  <si>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</si>
  <si>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</si>
  <si>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</si>
  <si>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</si>
  <si>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</si>
  <si>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</si>
  <si>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</si>
  <si>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</si>
  <si>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</si>
  <si>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</si>
  <si>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</si>
  <si>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</si>
  <si>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</si>
  <si>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</si>
  <si>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</si>
  <si>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</si>
  <si>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</si>
  <si>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</si>
  <si>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</si>
  <si>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</si>
  <si>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</si>
  <si>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</si>
  <si>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</si>
  <si>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</si>
  <si>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</si>
  <si>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</si>
  <si>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</si>
  <si>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</si>
  <si>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</si>
  <si>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</si>
  <si>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</si>
  <si>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</si>
  <si>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</si>
  <si>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</si>
  <si>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</si>
  <si>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</si>
  <si>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</si>
  <si>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</si>
  <si>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</si>
  <si>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</si>
  <si>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</si>
  <si>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</si>
  <si>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</si>
  <si>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</si>
  <si>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</si>
  <si>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</si>
  <si>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</si>
  <si>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</si>
  <si>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</si>
  <si>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</si>
  <si>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</si>
  <si>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</si>
  <si>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</si>
  <si>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</si>
  <si>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</si>
  <si>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</si>
  <si>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</si>
  <si>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</si>
  <si>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</si>
  <si>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</si>
  <si>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</si>
  <si>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</si>
  <si>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</si>
  <si>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</si>
  <si>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</si>
  <si>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</si>
  <si>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</si>
  <si>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</si>
  <si>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</si>
  <si>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</si>
  <si>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</si>
  <si>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</si>
  <si>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</si>
  <si>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</si>
  <si>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</si>
  <si>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</si>
  <si>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</si>
  <si>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</si>
  <si>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</si>
  <si>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</si>
  <si>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</si>
  <si>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</si>
  <si>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</si>
  <si>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</si>
  <si>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</si>
  <si>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</si>
  <si>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</si>
  <si>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</si>
  <si>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</si>
  <si>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</si>
  <si>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</si>
  <si>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</si>
  <si>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</si>
  <si>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</si>
  <si>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</si>
  <si>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</si>
  <si>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</si>
  <si>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</si>
  <si>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</si>
  <si>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</si>
  <si>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</si>
  <si>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</si>
  <si>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</si>
  <si>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</si>
  <si>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</si>
  <si>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</si>
  <si>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</si>
  <si>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</si>
  <si>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</si>
  <si>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</si>
  <si>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</si>
  <si>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</si>
  <si>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</si>
  <si>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</si>
  <si>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</si>
  <si>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</si>
  <si>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</si>
  <si>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</si>
  <si>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</si>
  <si>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</si>
  <si>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</si>
  <si>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</si>
  <si>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</si>
  <si>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</si>
  <si>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</si>
  <si>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</si>
  <si>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</si>
  <si>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</si>
  <si>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</si>
  <si>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</si>
  <si>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</si>
  <si>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</si>
  <si>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</si>
  <si>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</si>
  <si>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</si>
  <si>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</si>
  <si>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</si>
  <si>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</si>
  <si>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</si>
  <si>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</si>
  <si>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</si>
  <si>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</si>
  <si>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</si>
  <si>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</si>
  <si>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</si>
  <si>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</si>
  <si>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</si>
  <si>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</si>
  <si>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</si>
  <si>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</si>
  <si>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</si>
  <si>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</si>
  <si>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</si>
  <si>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</si>
  <si>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</si>
  <si>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</si>
  <si>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</si>
  <si>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</si>
  <si>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</si>
  <si>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</si>
  <si>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</si>
  <si>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</si>
  <si>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</si>
  <si>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</si>
  <si>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</si>
  <si>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</si>
  <si>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</si>
  <si>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</si>
  <si>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</si>
  <si>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</si>
  <si>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</si>
  <si>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</si>
  <si>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</si>
  <si>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</si>
  <si>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</si>
  <si>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</si>
  <si>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</si>
  <si>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</si>
  <si>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</si>
  <si>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</si>
  <si>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</si>
  <si>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</si>
  <si>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</si>
  <si>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</si>
  <si>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</si>
  <si>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</si>
  <si>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</si>
  <si>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</si>
  <si>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</si>
  <si>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</si>
  <si>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</si>
  <si>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</si>
  <si>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</si>
  <si>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</si>
  <si>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</si>
  <si>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</si>
  <si>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</si>
  <si>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</si>
  <si>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</si>
  <si>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</si>
  <si>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</si>
  <si>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</si>
  <si>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</si>
  <si>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</si>
  <si>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</si>
  <si>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</si>
  <si>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</si>
  <si>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</si>
  <si>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</si>
  <si>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</si>
  <si>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</si>
  <si>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</si>
  <si>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</si>
  <si>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</si>
  <si>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</si>
  <si>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</si>
  <si>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</si>
  <si>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</si>
  <si>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</si>
  <si>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</si>
  <si>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</si>
  <si>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</si>
  <si>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</si>
  <si>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</si>
  <si>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</si>
  <si>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</si>
  <si>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</si>
  <si>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</si>
  <si>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</si>
  <si>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</si>
  <si>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</si>
  <si>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</si>
  <si>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</si>
  <si>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</si>
  <si>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</si>
  <si>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</si>
  <si>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</si>
  <si>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</si>
  <si>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</si>
  <si>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</si>
  <si>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</si>
  <si>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</si>
  <si>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</si>
  <si>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</si>
  <si>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</si>
  <si>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</si>
  <si>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</si>
  <si>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</si>
  <si>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</si>
  <si>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</si>
  <si>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</si>
  <si>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</si>
  <si>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</si>
  <si>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</si>
  <si>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</si>
  <si>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</si>
  <si>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</si>
  <si>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</si>
  <si>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</si>
  <si>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</si>
  <si>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</si>
  <si>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</si>
  <si>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</si>
  <si>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</si>
  <si>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</si>
  <si>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</si>
  <si>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</si>
  <si>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</si>
  <si>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</si>
  <si>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</si>
  <si>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</si>
  <si>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</si>
  <si>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</si>
  <si>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</si>
  <si>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</si>
  <si>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</si>
  <si>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</si>
  <si>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</si>
  <si>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</si>
  <si>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</si>
  <si>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</si>
  <si>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</si>
  <si>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</si>
  <si>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</si>
  <si>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</si>
  <si>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</si>
  <si>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</si>
  <si>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</si>
  <si>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</si>
  <si>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</si>
  <si>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</si>
  <si>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</si>
  <si>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</si>
  <si>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</si>
  <si>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</si>
  <si>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</si>
  <si>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</si>
  <si>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</si>
  <si>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</si>
  <si>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</si>
  <si>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</si>
  <si>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</si>
  <si>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</si>
  <si>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</si>
  <si>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</si>
  <si>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</si>
  <si>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</si>
  <si>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</si>
  <si>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</si>
  <si>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</si>
  <si>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</si>
  <si>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</si>
  <si>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</si>
  <si>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</si>
  <si>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</si>
  <si>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</si>
  <si>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</si>
  <si>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</si>
  <si>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</si>
  <si>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</si>
  <si>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</si>
  <si>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</si>
  <si>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</si>
  <si>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</si>
  <si>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</si>
  <si>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</si>
  <si>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</si>
  <si>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</si>
  <si>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</si>
  <si>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</si>
  <si>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</si>
  <si>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</si>
  <si>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</si>
  <si>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</si>
  <si>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</si>
  <si>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</si>
  <si>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</si>
  <si>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</si>
  <si>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</si>
  <si>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</si>
  <si>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</si>
  <si>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</si>
  <si>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</si>
  <si>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</si>
  <si>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</si>
  <si>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</si>
  <si>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</si>
  <si>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</si>
  <si>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</si>
  <si>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</si>
  <si>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</si>
  <si>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</si>
  <si>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</si>
  <si>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</si>
  <si>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</si>
  <si>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</si>
  <si>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</si>
  <si>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</si>
  <si>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</si>
  <si>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</si>
  <si>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</si>
  <si>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</si>
  <si>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</si>
  <si>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</si>
  <si>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</si>
  <si>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</si>
  <si>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</si>
  <si>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</si>
  <si>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</si>
  <si>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</si>
  <si>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</si>
  <si>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</si>
  <si>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</si>
  <si>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</si>
  <si>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</si>
  <si>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</si>
  <si>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</si>
  <si>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</si>
  <si>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</si>
  <si>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</si>
  <si>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</si>
  <si>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</si>
  <si>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</si>
  <si>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</si>
  <si>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</si>
  <si>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</si>
  <si>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</si>
  <si>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</si>
  <si>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</si>
  <si>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</si>
  <si>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</si>
  <si>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</si>
  <si>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</si>
  <si>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</si>
  <si>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</si>
  <si>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</si>
  <si>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</si>
  <si>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</si>
  <si>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</si>
  <si>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</si>
  <si>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</si>
  <si>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</si>
  <si>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</si>
  <si>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</si>
  <si>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</si>
  <si>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</si>
  <si>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</si>
  <si>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</si>
  <si>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</si>
  <si>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</si>
  <si>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</si>
  <si>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</si>
  <si>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</si>
  <si>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</si>
  <si>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</si>
  <si>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</si>
  <si>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</si>
  <si>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</si>
  <si>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</si>
  <si>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</si>
  <si>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</si>
  <si>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</si>
  <si>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</si>
  <si>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</si>
  <si>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</si>
  <si>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</si>
  <si>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</si>
  <si>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</si>
  <si>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</si>
  <si>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</si>
  <si>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</si>
  <si>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</si>
  <si>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</si>
  <si>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</si>
  <si>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</si>
  <si>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</si>
  <si>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</si>
  <si>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</si>
  <si>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</si>
  <si>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</si>
  <si>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</si>
  <si>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</si>
  <si>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</si>
  <si>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</si>
  <si>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</si>
  <si>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</si>
  <si>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</si>
  <si>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</si>
  <si>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</si>
  <si>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</si>
  <si>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</si>
  <si>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</si>
  <si>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</si>
  <si>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</si>
  <si>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</si>
  <si>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</si>
  <si>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</si>
  <si>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</si>
  <si>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</si>
  <si>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</si>
  <si>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</si>
  <si>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</si>
  <si>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</si>
  <si>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</si>
  <si>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</si>
  <si>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</si>
  <si>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</si>
  <si>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</si>
  <si>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</si>
  <si>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</si>
  <si>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</si>
  <si>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</si>
  <si>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</si>
  <si>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</si>
  <si>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</si>
  <si>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</si>
  <si>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</si>
  <si>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</si>
  <si>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</si>
  <si>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</si>
  <si>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</si>
  <si>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</si>
  <si>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</si>
  <si>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</si>
  <si>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</si>
  <si>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</si>
  <si>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</si>
  <si>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</si>
  <si>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</si>
  <si>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</si>
  <si>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</si>
  <si>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</si>
  <si>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</si>
  <si>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</si>
  <si>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</si>
  <si>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</si>
  <si>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</si>
  <si>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</si>
  <si>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</si>
  <si>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</si>
  <si>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</si>
  <si>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</si>
  <si>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</si>
  <si>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</si>
  <si>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</si>
  <si>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</si>
  <si>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</si>
  <si>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</si>
  <si>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</si>
  <si>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</si>
  <si>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</si>
  <si>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</si>
  <si>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</si>
  <si>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</si>
  <si>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</si>
  <si>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</si>
  <si>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</si>
  <si>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</si>
  <si>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</si>
  <si>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</si>
  <si>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</si>
  <si>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</si>
  <si>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</si>
  <si>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</si>
  <si>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</si>
  <si>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</si>
  <si>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</si>
  <si>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</si>
  <si>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</si>
  <si>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</si>
  <si>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</si>
  <si>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</si>
  <si>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</si>
  <si>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</si>
  <si>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</si>
  <si>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</si>
  <si>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</si>
  <si>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</si>
  <si>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</si>
  <si>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</si>
  <si>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</si>
  <si>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</si>
  <si>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</si>
  <si>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</si>
  <si>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</si>
  <si>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</si>
  <si>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</si>
  <si>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</si>
  <si>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</si>
  <si>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</si>
  <si>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</si>
  <si>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</si>
  <si>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</si>
  <si>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</si>
  <si>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</si>
  <si>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</si>
  <si>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</si>
  <si>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</si>
  <si>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</si>
  <si>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</si>
  <si>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</si>
  <si>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</si>
  <si>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</si>
  <si>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</si>
  <si>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</si>
  <si>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</si>
  <si>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</si>
  <si>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</si>
  <si>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</si>
  <si>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</si>
  <si>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</si>
  <si>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</si>
  <si>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</si>
  <si>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</si>
  <si>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</si>
  <si>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</si>
  <si>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</si>
  <si>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</si>
  <si>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</si>
  <si>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</si>
  <si>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</si>
  <si>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</si>
  <si>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</si>
  <si>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</si>
  <si>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</si>
  <si>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</si>
  <si>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</si>
  <si>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</si>
  <si>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</si>
  <si>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</si>
  <si>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</si>
  <si>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</si>
  <si>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</si>
  <si>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</si>
  <si>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</si>
  <si>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</si>
  <si>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</si>
  <si>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</si>
  <si>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</si>
  <si>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</si>
  <si>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</si>
  <si>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</si>
  <si>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</si>
  <si>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</si>
  <si>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</si>
  <si>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</si>
  <si>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</si>
  <si>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</si>
  <si>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</si>
  <si>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</si>
  <si>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</si>
  <si>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</si>
  <si>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</si>
  <si>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</si>
  <si>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</si>
  <si>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</si>
  <si>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</si>
  <si>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</si>
  <si>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</si>
  <si>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</si>
  <si>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</si>
  <si>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</si>
  <si>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</si>
  <si>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</si>
  <si>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</si>
  <si>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</si>
  <si>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</si>
  <si>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</si>
  <si>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</si>
  <si>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</si>
  <si>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</si>
  <si>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</si>
  <si>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</si>
  <si>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</si>
  <si>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</si>
  <si>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</si>
  <si>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</si>
  <si>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</si>
  <si>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</si>
  <si>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</si>
  <si>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</si>
  <si>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</si>
  <si>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</si>
  <si>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</si>
  <si>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</si>
  <si>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</si>
  <si>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</si>
  <si>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</si>
  <si>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</si>
  <si>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</si>
  <si>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</si>
  <si>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</si>
  <si>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</si>
  <si>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</si>
  <si>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</si>
  <si>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</si>
  <si>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</si>
  <si>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</si>
  <si>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</si>
  <si>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</si>
  <si>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</si>
  <si>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</si>
  <si>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</si>
  <si>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</si>
  <si>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</si>
  <si>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</si>
  <si>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</si>
  <si>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</si>
  <si>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</si>
  <si>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</si>
  <si>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</si>
  <si>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</si>
  <si>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</si>
  <si>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</si>
  <si>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</si>
  <si>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</si>
  <si>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</si>
  <si>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</si>
  <si>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</si>
  <si>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</si>
  <si>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</si>
  <si>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</si>
  <si>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</si>
  <si>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</si>
  <si>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</si>
  <si>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</si>
  <si>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</si>
  <si>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</si>
  <si>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</si>
  <si>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</si>
  <si>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</si>
  <si>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</si>
  <si>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</si>
  <si>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</si>
  <si>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</si>
  <si>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</si>
  <si>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</si>
  <si>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</si>
  <si>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</si>
  <si>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</si>
  <si>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</si>
  <si>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</si>
  <si>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</si>
  <si>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</si>
  <si>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</si>
  <si>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</si>
  <si>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</si>
  <si>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</si>
  <si>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</si>
  <si>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</si>
  <si>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</si>
  <si>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</si>
  <si>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</si>
  <si>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</si>
  <si>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</si>
  <si>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</si>
  <si>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</si>
  <si>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</si>
  <si>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</si>
  <si>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</si>
  <si>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</si>
  <si>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</si>
  <si>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</si>
  <si>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</si>
  <si>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</si>
  <si>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</si>
  <si>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</si>
  <si>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</si>
  <si>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</si>
  <si>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</si>
  <si>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</si>
  <si>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</si>
  <si>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</si>
  <si>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</si>
  <si>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</si>
  <si>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</si>
  <si>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</si>
  <si>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</si>
  <si>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</si>
  <si>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</si>
  <si>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</si>
  <si>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</si>
  <si>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</si>
  <si>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</si>
  <si>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</si>
  <si>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</si>
  <si>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</si>
  <si>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</si>
  <si>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</si>
  <si>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</si>
  <si>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</si>
  <si>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</si>
  <si>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</si>
  <si>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</si>
  <si>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</si>
  <si>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</si>
  <si>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</si>
  <si>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</si>
  <si>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</si>
  <si>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</si>
  <si>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</si>
  <si>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</si>
  <si>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</si>
  <si>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</si>
  <si>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</si>
  <si>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</si>
  <si>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</si>
  <si>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</si>
  <si>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</si>
  <si>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</si>
  <si>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</si>
  <si>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</si>
  <si>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</si>
  <si>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</si>
  <si>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</si>
  <si>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</si>
  <si>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</si>
  <si>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</si>
  <si>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</si>
  <si>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</si>
  <si>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</si>
  <si>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</si>
  <si>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</si>
  <si>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</si>
  <si>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</si>
  <si>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</si>
  <si>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</si>
  <si>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</si>
  <si>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</si>
  <si>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</si>
  <si>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</si>
  <si>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</si>
  <si>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</si>
  <si>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</si>
  <si>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</si>
  <si>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</si>
  <si>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</si>
  <si>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</si>
  <si>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</si>
  <si>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</si>
  <si>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</si>
  <si>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</si>
  <si>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</si>
  <si>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</si>
  <si>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</si>
  <si>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</si>
  <si>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</si>
  <si>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</si>
  <si>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</si>
  <si>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</si>
  <si>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</si>
  <si>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</si>
  <si>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</si>
  <si>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</si>
  <si>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</si>
  <si>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</si>
  <si>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</si>
  <si>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</si>
  <si>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</si>
  <si>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</si>
  <si>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</si>
  <si>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</si>
  <si>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</si>
  <si>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</si>
  <si>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</si>
  <si>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</si>
  <si>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</si>
  <si>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</si>
  <si>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</si>
  <si>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</si>
  <si>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</si>
  <si>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</si>
  <si>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</si>
  <si>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</si>
  <si>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</si>
  <si>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</si>
  <si>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</si>
  <si>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</si>
  <si>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</si>
  <si>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</si>
  <si>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</si>
  <si>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</si>
  <si>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</si>
  <si>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</si>
  <si>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</si>
  <si>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</si>
  <si>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</si>
  <si>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</si>
  <si>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</si>
  <si>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</si>
  <si>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</si>
  <si>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</si>
  <si>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</si>
  <si>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</si>
  <si>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</si>
  <si>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</si>
  <si>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</si>
  <si>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</si>
  <si>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</si>
  <si>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</si>
  <si>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</si>
  <si>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</si>
  <si>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</si>
  <si>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</si>
  <si>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</si>
  <si>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</si>
  <si>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</si>
  <si>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</si>
  <si>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</si>
  <si>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</si>
  <si>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</si>
  <si>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</si>
  <si>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</si>
  <si>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</si>
  <si>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</si>
  <si>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</si>
  <si>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</si>
  <si>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</si>
  <si>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</si>
  <si>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</si>
  <si>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</si>
  <si>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</si>
  <si>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</si>
  <si>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</si>
  <si>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</si>
  <si>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</si>
  <si>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</si>
  <si>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</si>
  <si>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</si>
  <si>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</si>
  <si>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</si>
  <si>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</si>
  <si>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</si>
  <si>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</si>
  <si>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</si>
  <si>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</si>
  <si>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</si>
  <si>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</si>
  <si>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</si>
  <si>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</si>
  <si>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</si>
  <si>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</si>
  <si>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</si>
  <si>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</si>
  <si>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</si>
  <si>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</si>
  <si>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</si>
  <si>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</si>
  <si>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</si>
  <si>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</si>
  <si>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</si>
  <si>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</si>
  <si>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</si>
  <si>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</si>
  <si>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</si>
  <si>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</si>
  <si>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</si>
  <si>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</si>
  <si>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</si>
  <si>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</si>
  <si>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</si>
  <si>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</si>
  <si>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</si>
  <si>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</si>
  <si>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</si>
  <si>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</si>
  <si>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</si>
  <si>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</si>
  <si>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</si>
  <si>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</si>
  <si>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</si>
  <si>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</si>
  <si>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</si>
  <si>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</si>
  <si>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</si>
  <si>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</si>
  <si>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</si>
  <si>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</si>
  <si>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</si>
  <si>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</si>
  <si>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</si>
  <si>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</si>
  <si>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</si>
  <si>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</si>
  <si>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</si>
  <si>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</si>
  <si>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</si>
  <si>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</si>
  <si>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</si>
  <si>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</si>
  <si>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</si>
  <si>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</si>
  <si>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</si>
  <si>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</si>
  <si>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</si>
  <si>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</si>
  <si>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</si>
  <si>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</si>
  <si>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</si>
  <si>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</si>
  <si>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</si>
  <si>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</si>
  <si>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</si>
  <si>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</si>
  <si>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</si>
  <si>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</si>
  <si>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</si>
  <si>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</si>
  <si>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</si>
  <si>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</si>
  <si>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</si>
  <si>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</si>
  <si>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</si>
  <si>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</si>
  <si>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</si>
  <si>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</si>
  <si>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</si>
  <si>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</si>
  <si>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</si>
  <si>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</si>
  <si>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</si>
  <si>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</si>
  <si>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</si>
  <si>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</si>
  <si>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</si>
  <si>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</si>
  <si>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</si>
  <si>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</si>
  <si>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</si>
  <si>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</si>
  <si>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</si>
  <si>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</si>
  <si>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</si>
  <si>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</si>
  <si>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</si>
  <si>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</si>
  <si>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</si>
  <si>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</si>
  <si>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</si>
  <si>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</si>
  <si>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</si>
  <si>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</si>
  <si>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</si>
  <si>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</si>
  <si>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</si>
  <si>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</si>
  <si>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</si>
  <si>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</si>
  <si>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</si>
  <si>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</si>
  <si>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</si>
  <si>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</si>
  <si>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</si>
  <si>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</si>
  <si>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</si>
  <si>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</si>
  <si>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</si>
  <si>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</si>
  <si>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</si>
  <si>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</si>
  <si>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</si>
  <si>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</si>
  <si>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</si>
  <si>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</si>
  <si>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</si>
  <si>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</si>
  <si>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</si>
  <si>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</si>
  <si>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</si>
  <si>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</si>
  <si>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</si>
  <si>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</si>
  <si>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</si>
  <si>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</si>
  <si>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</si>
  <si>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</si>
  <si>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</si>
  <si>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</si>
  <si>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</si>
  <si>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</si>
  <si>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</si>
  <si>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</si>
  <si>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</si>
  <si>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</si>
  <si>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</si>
  <si>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</si>
  <si>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</si>
  <si>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</si>
  <si>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</si>
  <si>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</si>
  <si>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</si>
  <si>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</si>
  <si>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</si>
  <si>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</si>
  <si>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</si>
  <si>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</si>
  <si>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</si>
  <si>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</si>
  <si>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</si>
  <si>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</si>
  <si>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</si>
  <si>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</si>
  <si>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</si>
  <si>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</si>
  <si>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</si>
  <si>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</si>
  <si>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</si>
  <si>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</si>
  <si>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</si>
  <si>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</si>
  <si>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</si>
  <si>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</si>
  <si>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</si>
  <si>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</si>
  <si>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</si>
  <si>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</si>
  <si>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</si>
  <si>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</si>
  <si>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</si>
  <si>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</si>
  <si>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</si>
  <si>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</si>
  <si>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</si>
  <si>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</si>
  <si>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</si>
  <si>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</si>
  <si>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</si>
  <si>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</si>
  <si>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</si>
  <si>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</si>
  <si>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</si>
  <si>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</si>
  <si>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</si>
  <si>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</si>
  <si>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</si>
  <si>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</si>
  <si>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</si>
  <si>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</si>
  <si>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</si>
  <si>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</si>
  <si>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</si>
  <si>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</si>
  <si>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</si>
  <si>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</si>
  <si>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</si>
  <si>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</si>
  <si>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</si>
  <si>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</si>
  <si>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</si>
  <si>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</si>
  <si>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</si>
  <si>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</si>
  <si>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</si>
  <si>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</si>
  <si>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</si>
  <si>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</si>
  <si>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</si>
  <si>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</si>
  <si>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</si>
  <si>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</si>
  <si>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</si>
  <si>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</si>
  <si>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</si>
  <si>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</si>
  <si>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</si>
  <si>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</si>
  <si>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</si>
  <si>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</si>
  <si>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</si>
  <si>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</si>
  <si>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</si>
  <si>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</si>
  <si>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</si>
  <si>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</si>
  <si>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</si>
  <si>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</si>
  <si>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</si>
  <si>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</si>
  <si>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</si>
  <si>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</si>
  <si>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</si>
  <si>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</si>
  <si>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</si>
  <si>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</si>
  <si>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</si>
  <si>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</si>
  <si>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</si>
  <si>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</si>
  <si>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</si>
  <si>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</si>
  <si>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</si>
  <si>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</si>
  <si>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</si>
  <si>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</si>
  <si>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</si>
  <si>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</si>
  <si>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</si>
  <si>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</si>
  <si>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</si>
  <si>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</si>
  <si>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</si>
  <si>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</si>
  <si>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</si>
  <si>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</si>
  <si>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</si>
  <si>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</si>
  <si>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</si>
  <si>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</si>
  <si>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</si>
  <si>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</si>
  <si>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</si>
  <si>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</si>
  <si>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</si>
  <si>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</si>
  <si>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</si>
  <si>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</si>
  <si>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</si>
  <si>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</si>
  <si>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</si>
  <si>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</si>
  <si>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</si>
  <si>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</si>
  <si>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</si>
  <si>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</si>
  <si>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</si>
  <si>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</si>
  <si>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</si>
  <si>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</si>
  <si>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</si>
  <si>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</si>
  <si>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</si>
  <si>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</si>
  <si>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</si>
  <si>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</si>
  <si>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</si>
  <si>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</si>
  <si>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</si>
  <si>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</si>
  <si>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</si>
  <si>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</si>
  <si>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</si>
  <si>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</si>
  <si>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</si>
  <si>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</si>
  <si>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</si>
  <si>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</si>
  <si>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</si>
  <si>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</si>
  <si>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</si>
  <si>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</si>
  <si>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</si>
  <si>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</si>
  <si>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</si>
  <si>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</si>
  <si>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</si>
  <si>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</si>
  <si>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</si>
  <si>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</si>
  <si>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</si>
  <si>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</si>
  <si>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</si>
  <si>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</si>
  <si>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</si>
  <si>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</si>
  <si>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</si>
  <si>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</si>
  <si>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</si>
  <si>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</si>
  <si>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</si>
  <si>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</si>
  <si>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</si>
  <si>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</si>
  <si>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</si>
  <si>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</si>
  <si>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</si>
  <si>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</si>
  <si>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</si>
  <si>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</si>
  <si>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</si>
  <si>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</si>
  <si>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</si>
  <si>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</si>
  <si>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</si>
  <si>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</si>
  <si>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</si>
  <si>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</si>
  <si>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</si>
  <si>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</si>
  <si>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</si>
  <si>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</si>
  <si>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</si>
  <si>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</si>
  <si>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</si>
  <si>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</si>
  <si>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</si>
  <si>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</si>
  <si>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</si>
  <si>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</si>
  <si>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</si>
  <si>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</si>
  <si>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</si>
  <si>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</si>
  <si>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</si>
  <si>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</si>
  <si>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</si>
  <si>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</si>
  <si>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</si>
  <si>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</si>
  <si>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</si>
  <si>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</si>
  <si>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</si>
  <si>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</si>
  <si>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</si>
  <si>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</si>
  <si>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</si>
  <si>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</si>
  <si>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</si>
  <si>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</si>
  <si>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</si>
  <si>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</si>
  <si>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</si>
  <si>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</si>
  <si>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</si>
  <si>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</si>
  <si>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</si>
  <si>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</si>
  <si>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</si>
  <si>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</si>
  <si>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</si>
  <si>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</si>
  <si>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</si>
  <si>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</si>
  <si>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</si>
  <si>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</si>
  <si>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</si>
  <si>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</si>
  <si>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</si>
  <si>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</si>
  <si>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</si>
  <si>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</si>
  <si>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</si>
  <si>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</si>
  <si>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</si>
  <si>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</si>
  <si>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</si>
  <si>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</si>
  <si>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</si>
  <si>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</si>
  <si>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</si>
  <si>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</si>
  <si>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</si>
  <si>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</si>
  <si>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</si>
  <si>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</si>
  <si>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</si>
  <si>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</si>
  <si>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</si>
  <si>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</si>
  <si>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</si>
  <si>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</si>
  <si>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</si>
  <si>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</si>
  <si>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</si>
  <si>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</si>
  <si>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</si>
  <si>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</si>
  <si>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</si>
  <si>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</si>
  <si>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</si>
  <si>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</si>
  <si>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</si>
  <si>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</si>
  <si>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</si>
  <si>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</si>
  <si>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</si>
  <si>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</si>
  <si>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</si>
  <si>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</si>
  <si>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</si>
  <si>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</si>
  <si>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</si>
  <si>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</si>
  <si>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</si>
  <si>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</si>
  <si>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</si>
  <si>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</si>
  <si>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</si>
  <si>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</si>
  <si>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</si>
  <si>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</si>
  <si>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</si>
  <si>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</si>
  <si>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</si>
  <si>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</si>
  <si>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</si>
  <si>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</si>
  <si>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</si>
  <si>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</si>
  <si>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</si>
  <si>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</si>
  <si>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</si>
  <si>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</si>
  <si>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</si>
  <si>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</si>
  <si>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</si>
  <si>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</si>
  <si>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</si>
  <si>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</si>
  <si>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</si>
  <si>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</si>
  <si>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</si>
  <si>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</si>
  <si>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</si>
  <si>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</si>
  <si>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</si>
  <si>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</si>
  <si>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</si>
  <si>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</si>
  <si>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</si>
  <si>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</si>
  <si>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</si>
  <si>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</si>
  <si>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</si>
  <si>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</si>
  <si>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</si>
  <si>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</si>
  <si>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</si>
  <si>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</si>
  <si>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</si>
  <si>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</si>
  <si>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</si>
  <si>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</si>
  <si>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</si>
  <si>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</si>
  <si>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</si>
  <si>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</si>
  <si>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</si>
  <si>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</si>
  <si>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</si>
  <si>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</si>
  <si>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</si>
  <si>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</si>
  <si>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</si>
  <si>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</si>
  <si>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</si>
  <si>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</si>
  <si>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</si>
  <si>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</si>
  <si>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</si>
  <si>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</si>
  <si>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</si>
  <si>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</si>
  <si>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</si>
  <si>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</si>
  <si>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</si>
  <si>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</si>
  <si>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</si>
  <si>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</si>
  <si>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</si>
  <si>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</si>
  <si>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</si>
  <si>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</si>
  <si>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</si>
  <si>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</si>
  <si>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</si>
  <si>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</si>
  <si>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</si>
  <si>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</si>
  <si>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</si>
  <si>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</si>
  <si>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</si>
  <si>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</si>
  <si>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</si>
  <si>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</si>
  <si>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</si>
  <si>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</si>
  <si>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</si>
  <si>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</si>
  <si>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</si>
  <si>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</si>
  <si>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</si>
  <si>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</si>
  <si>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</si>
  <si>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</si>
  <si>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</si>
  <si>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</si>
  <si>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</si>
  <si>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</si>
  <si>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</si>
  <si>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</si>
  <si>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</si>
  <si>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</si>
  <si>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</si>
  <si>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</si>
  <si>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</si>
  <si>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</si>
  <si>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</si>
  <si>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</si>
  <si>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</si>
  <si>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</si>
  <si>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</si>
  <si>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</si>
  <si>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</si>
  <si>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</si>
  <si>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</si>
  <si>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</si>
  <si>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</si>
  <si>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</si>
  <si>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</si>
  <si>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</si>
  <si>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</si>
  <si>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</si>
  <si>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</si>
  <si>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</si>
  <si>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</si>
  <si>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</si>
  <si>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</si>
  <si>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</si>
  <si>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</si>
  <si>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</si>
  <si>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</si>
  <si>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</si>
  <si>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</si>
  <si>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</si>
  <si>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</si>
  <si>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</si>
  <si>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</si>
  <si>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</si>
  <si>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</si>
  <si>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</si>
  <si>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</si>
  <si>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</si>
  <si>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</si>
  <si>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</si>
  <si>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</si>
  <si>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</si>
  <si>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</si>
  <si>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</si>
  <si>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</si>
  <si>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</si>
  <si>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</si>
  <si>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</si>
  <si>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</si>
  <si>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</si>
  <si>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</si>
  <si>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</si>
  <si>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</si>
  <si>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</si>
  <si>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</si>
  <si>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</si>
  <si>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</si>
  <si>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</si>
  <si>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</si>
  <si>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</si>
  <si>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</si>
  <si>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</si>
  <si>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</si>
  <si>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</si>
  <si>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</si>
  <si>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</si>
  <si>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</si>
  <si>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</si>
  <si>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</si>
  <si>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</si>
  <si>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</si>
  <si>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</si>
  <si>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</si>
  <si>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</si>
  <si>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</si>
  <si>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</si>
  <si>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</si>
  <si>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</si>
  <si>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</si>
  <si>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</si>
  <si>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</si>
  <si>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</si>
  <si>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</si>
  <si>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</si>
  <si>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</si>
  <si>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</si>
  <si>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</si>
  <si>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</si>
  <si>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</si>
  <si>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</si>
  <si>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</si>
  <si>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</si>
  <si>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</si>
  <si>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</si>
  <si>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</si>
  <si>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</si>
  <si>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</si>
  <si>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</si>
  <si>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</si>
  <si>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</si>
  <si>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</si>
  <si>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</si>
  <si>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</si>
  <si>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</si>
  <si>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</si>
  <si>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</si>
  <si>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</si>
  <si>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</si>
  <si>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</si>
  <si>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</si>
  <si>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</si>
  <si>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</si>
  <si>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</si>
  <si>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</si>
  <si>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</si>
  <si>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</si>
  <si>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</si>
  <si>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</si>
  <si>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</si>
  <si>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</si>
  <si>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</si>
  <si>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</si>
  <si>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</si>
  <si>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</si>
  <si>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</si>
  <si>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</si>
  <si>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</si>
  <si>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</si>
  <si>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</si>
  <si>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</si>
  <si>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</si>
  <si>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</si>
  <si>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</si>
  <si>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</si>
  <si>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</si>
  <si>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</si>
  <si>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</si>
  <si>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</si>
  <si>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</si>
  <si>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</si>
  <si>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</si>
  <si>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</si>
  <si>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</si>
  <si>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</si>
  <si>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</si>
  <si>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</si>
  <si>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</si>
  <si>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</si>
  <si>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</si>
  <si>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</si>
  <si>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</si>
  <si>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</si>
  <si>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</si>
  <si>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</si>
  <si>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</si>
  <si>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</si>
  <si>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</si>
  <si>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</si>
  <si>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</si>
  <si>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</si>
  <si>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</si>
  <si>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</si>
  <si>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</si>
  <si>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</si>
  <si>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</si>
  <si>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</si>
  <si>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</si>
  <si>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</si>
  <si>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</si>
  <si>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</si>
  <si>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</si>
  <si>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</si>
  <si>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</si>
  <si>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</si>
  <si>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</si>
  <si>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</si>
  <si>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</si>
  <si>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</si>
  <si>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</si>
  <si>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</si>
  <si>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</si>
  <si>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</si>
  <si>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</si>
  <si>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</si>
  <si>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</si>
  <si>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</si>
  <si>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</si>
  <si>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</si>
  <si>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</si>
  <si>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</si>
  <si>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</si>
  <si>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</si>
  <si>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</si>
  <si>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</si>
  <si>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</si>
  <si>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</si>
  <si>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</si>
  <si>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</si>
  <si>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</si>
  <si>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</si>
  <si>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</si>
  <si>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</si>
  <si>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</si>
  <si>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</si>
  <si>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</si>
  <si>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</si>
  <si>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</si>
  <si>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</si>
  <si>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</si>
  <si>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</si>
  <si>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</si>
  <si>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</si>
  <si>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</si>
  <si>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</si>
  <si>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</si>
  <si>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</si>
  <si>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</si>
  <si>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</si>
  <si>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</si>
  <si>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</si>
  <si>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</si>
  <si>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</si>
  <si>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</si>
  <si>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</si>
  <si>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</si>
  <si>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</si>
  <si>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</si>
  <si>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</si>
  <si>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</si>
  <si>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</si>
  <si>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</si>
  <si>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</si>
  <si>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</si>
  <si>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</si>
  <si>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</si>
  <si>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</si>
  <si>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</si>
  <si>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</si>
  <si>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</si>
  <si>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</si>
  <si>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</si>
  <si>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</si>
  <si>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</si>
  <si>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</si>
  <si>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</si>
  <si>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</si>
  <si>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</si>
  <si>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</si>
  <si>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</si>
  <si>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</si>
  <si>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</si>
  <si>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</si>
  <si>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</si>
  <si>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</si>
  <si>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</si>
  <si>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</si>
  <si>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</si>
  <si>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</si>
  <si>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</si>
  <si>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</si>
  <si>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</si>
  <si>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</si>
  <si>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</si>
  <si>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</si>
  <si>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</si>
  <si>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</si>
  <si>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</si>
  <si>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</si>
  <si>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</si>
  <si>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</si>
  <si>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</si>
  <si>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</si>
  <si>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</si>
  <si>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</si>
  <si>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</si>
  <si>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</si>
  <si>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</si>
  <si>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</si>
  <si>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</si>
  <si>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</si>
  <si>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</si>
  <si>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</si>
  <si>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</si>
  <si>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</si>
  <si>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</si>
  <si>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</si>
  <si>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</si>
  <si>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</si>
  <si>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</si>
  <si>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</si>
  <si>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</si>
  <si>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</si>
  <si>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</si>
  <si>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</si>
  <si>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</si>
  <si>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</si>
  <si>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</si>
  <si>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</si>
  <si>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</si>
  <si>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</si>
  <si>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</si>
  <si>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</si>
  <si>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</si>
  <si>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</si>
  <si>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</si>
  <si>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</si>
  <si>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</si>
  <si>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</si>
  <si>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</si>
  <si>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</si>
  <si>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</si>
  <si>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</si>
  <si>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</si>
  <si>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</si>
  <si>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</si>
  <si>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</si>
  <si>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</si>
  <si>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</si>
  <si>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</si>
  <si>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</si>
  <si>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</si>
  <si>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</si>
  <si>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</si>
  <si>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</si>
  <si>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</si>
  <si>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</si>
  <si>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</si>
  <si>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</si>
  <si>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</si>
  <si>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</si>
  <si>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</si>
  <si>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</si>
  <si>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</si>
  <si>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</si>
  <si>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</si>
  <si>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</si>
  <si>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</si>
  <si>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</si>
  <si>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</si>
  <si>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</si>
  <si>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</si>
  <si>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</si>
  <si>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</si>
  <si>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</si>
  <si>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</si>
  <si>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</si>
  <si>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</si>
  <si>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</si>
  <si>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</si>
  <si>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</si>
  <si>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</si>
  <si>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</si>
  <si>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</si>
  <si>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</si>
  <si>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</si>
  <si>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</si>
  <si>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</si>
  <si>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</si>
  <si>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</si>
  <si>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</si>
  <si>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</si>
  <si>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</si>
  <si>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</si>
  <si>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</si>
  <si>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</si>
  <si>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</si>
  <si>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</si>
  <si>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</si>
  <si>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</si>
  <si>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</si>
  <si>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</si>
  <si>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</si>
  <si>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</si>
  <si>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</si>
  <si>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</si>
  <si>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</si>
  <si>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</si>
  <si>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</si>
  <si>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</si>
  <si>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</si>
  <si>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</si>
  <si>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</si>
  <si>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</si>
  <si>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</si>
  <si>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</si>
  <si>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</si>
  <si>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</si>
  <si>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</si>
  <si>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</si>
  <si>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</si>
  <si>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</si>
  <si>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</si>
  <si>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</si>
  <si>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</si>
  <si>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</si>
  <si>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</si>
  <si>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</si>
  <si>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</si>
  <si>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</si>
  <si>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</si>
  <si>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</si>
  <si>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</si>
  <si>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</si>
  <si>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</si>
  <si>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</si>
  <si>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</si>
  <si>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</si>
  <si>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</si>
  <si>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</si>
  <si>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</si>
  <si>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</si>
  <si>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</si>
  <si>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</si>
  <si>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</si>
  <si>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</si>
  <si>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</si>
  <si>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</si>
  <si>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</si>
  <si>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</si>
  <si>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</si>
  <si>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</si>
  <si>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</si>
  <si>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</si>
  <si>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</si>
  <si>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</si>
  <si>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</si>
  <si>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</si>
  <si>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</si>
  <si>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</si>
  <si>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</si>
  <si>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</si>
  <si>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</si>
  <si>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</si>
  <si>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</si>
  <si>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</si>
  <si>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</si>
  <si>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</si>
  <si>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</si>
  <si>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</si>
  <si>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</si>
  <si>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</si>
  <si>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</si>
  <si>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</si>
  <si>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</si>
  <si>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</si>
  <si>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</si>
  <si>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</si>
  <si>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</si>
  <si>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</si>
  <si>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</si>
  <si>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</si>
  <si>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</si>
  <si>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</si>
  <si>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</si>
  <si>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</si>
  <si>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</si>
  <si>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</si>
  <si>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</si>
  <si>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</si>
  <si>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</si>
  <si>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</si>
  <si>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</si>
  <si>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</si>
  <si>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</si>
  <si>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</si>
  <si>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</si>
  <si>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</si>
  <si>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</si>
  <si>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</si>
  <si>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</si>
  <si>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</si>
  <si>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</si>
  <si>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</si>
  <si>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</si>
  <si>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</si>
  <si>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</si>
  <si>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</si>
  <si>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</si>
  <si>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</si>
  <si>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</si>
  <si>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</si>
  <si>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</si>
  <si>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</si>
  <si>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</si>
  <si>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</si>
  <si>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</si>
  <si>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</si>
  <si>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</si>
  <si>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</si>
  <si>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</si>
  <si>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</si>
  <si>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</si>
  <si>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</si>
  <si>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</si>
  <si>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</si>
  <si>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</si>
  <si>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</si>
  <si>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</si>
  <si>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</si>
  <si>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</si>
  <si>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</si>
  <si>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</si>
  <si>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</si>
  <si>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</si>
  <si>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</si>
  <si>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</si>
  <si>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</si>
  <si>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</si>
  <si>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</si>
  <si>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</si>
  <si>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</si>
  <si>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</si>
  <si>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</si>
  <si>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</si>
  <si>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</si>
  <si>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</si>
  <si>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</si>
  <si>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</si>
  <si>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</si>
  <si>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</si>
  <si>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</si>
  <si>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</si>
  <si>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</si>
  <si>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</si>
  <si>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</si>
  <si>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</si>
  <si>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</si>
  <si>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</si>
  <si>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</si>
  <si>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</si>
  <si>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</si>
  <si>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</si>
  <si>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</si>
  <si>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</si>
  <si>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</si>
  <si>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</si>
  <si>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</si>
  <si>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</si>
  <si>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</si>
  <si>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</si>
  <si>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</si>
  <si>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</si>
  <si>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</si>
  <si>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</si>
  <si>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</si>
  <si>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</si>
  <si>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</si>
  <si>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</si>
  <si>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</si>
  <si>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</si>
  <si>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</si>
  <si>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</si>
  <si>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</si>
  <si>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</si>
  <si>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</si>
  <si>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</si>
  <si>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</si>
  <si>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</si>
  <si>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</si>
  <si>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</si>
  <si>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</si>
  <si>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</si>
  <si>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</si>
  <si>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</si>
  <si>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</si>
  <si>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</si>
  <si>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</si>
  <si>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</si>
  <si>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</si>
  <si>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</si>
  <si>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</si>
  <si>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</si>
  <si>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</si>
  <si>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</si>
  <si>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</si>
  <si>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</si>
  <si>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</si>
  <si>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</si>
  <si>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</si>
  <si>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</si>
  <si>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</si>
  <si>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</si>
  <si>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</si>
  <si>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</si>
  <si>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</si>
  <si>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</si>
  <si>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</si>
  <si>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</si>
  <si>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</si>
  <si>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</si>
  <si>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</si>
  <si>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</si>
  <si>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</si>
  <si>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</si>
  <si>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</si>
  <si>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</si>
  <si>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</si>
  <si>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</si>
  <si>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</si>
  <si>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</si>
  <si>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</si>
  <si>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</si>
  <si>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</si>
  <si>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</si>
  <si>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</si>
  <si>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</si>
  <si>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</si>
  <si>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</si>
  <si>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</si>
  <si>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</si>
  <si>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</si>
  <si>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</si>
  <si>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</si>
  <si>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</si>
  <si>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</si>
  <si>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</si>
  <si>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</si>
  <si>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</si>
  <si>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</si>
  <si>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</si>
  <si>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</si>
  <si>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</si>
  <si>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</si>
  <si>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</si>
  <si>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</si>
  <si>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</si>
  <si>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</si>
  <si>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</si>
  <si>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</si>
  <si>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</si>
  <si>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</si>
  <si>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</si>
  <si>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</si>
  <si>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</si>
  <si>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</si>
  <si>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</si>
  <si>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</si>
  <si>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</si>
  <si>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</si>
  <si>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</si>
  <si>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</si>
  <si>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</si>
  <si>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</si>
  <si>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</si>
  <si>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</si>
  <si>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</si>
  <si>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</si>
  <si>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</si>
  <si>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</si>
  <si>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</si>
  <si>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</si>
  <si>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</si>
  <si>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</si>
  <si>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</si>
  <si>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</si>
  <si>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</si>
  <si>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</si>
  <si>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</si>
  <si>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</si>
  <si>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</si>
  <si>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</si>
  <si>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</si>
  <si>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</si>
  <si>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</si>
  <si>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</si>
  <si>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</si>
  <si>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</si>
  <si>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</si>
  <si>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</si>
  <si>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</si>
  <si>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</si>
  <si>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</si>
  <si>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</si>
  <si>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</si>
  <si>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</si>
  <si>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</si>
  <si>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</si>
  <si>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</si>
  <si>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</si>
  <si>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</si>
  <si>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</si>
  <si>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</si>
  <si>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</si>
  <si>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</si>
  <si>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</si>
  <si>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</si>
  <si>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</si>
  <si>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</si>
  <si>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</si>
  <si>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</si>
  <si>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</si>
  <si>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</si>
  <si>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</si>
  <si>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</si>
  <si>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</si>
  <si>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</si>
  <si>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</si>
  <si>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</si>
  <si>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</si>
  <si>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</si>
  <si>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</si>
  <si>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</si>
  <si>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</si>
  <si>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</si>
  <si>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</si>
  <si>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</si>
  <si>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</si>
  <si>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</si>
  <si>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</si>
  <si>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</si>
  <si>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</si>
  <si>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</si>
  <si>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</si>
  <si>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</si>
  <si>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</si>
  <si>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</si>
  <si>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</si>
  <si>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</si>
  <si>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</si>
  <si>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</si>
  <si>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</si>
  <si>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</si>
  <si>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</si>
  <si>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</si>
  <si>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</si>
  <si>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</si>
  <si>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</si>
  <si>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</si>
  <si>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</si>
  <si>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</si>
  <si>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</si>
  <si>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</si>
  <si>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</si>
  <si>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</si>
  <si>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</si>
  <si>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</si>
  <si>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</si>
  <si>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</si>
  <si>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</si>
  <si>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</si>
  <si>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</si>
  <si>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</si>
  <si>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</si>
  <si>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</si>
  <si>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</si>
  <si>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</si>
  <si>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</si>
  <si>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</si>
  <si>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</si>
  <si>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</si>
  <si>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</si>
  <si>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</si>
  <si>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</si>
  <si>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</si>
  <si>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</si>
  <si>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</si>
  <si>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</si>
  <si>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</si>
  <si>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</si>
  <si>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</si>
  <si>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</si>
  <si>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</si>
  <si>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</si>
  <si>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</si>
  <si>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</si>
  <si>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</si>
  <si>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</si>
  <si>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</si>
  <si>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</si>
  <si>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</si>
  <si>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</si>
  <si>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</si>
  <si>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</si>
  <si>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</si>
  <si>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</si>
  <si>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</si>
  <si>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</si>
  <si>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</si>
  <si>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</si>
  <si>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</si>
  <si>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</si>
  <si>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</si>
  <si>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</si>
  <si>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</si>
  <si>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</si>
  <si>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</si>
  <si>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</si>
  <si>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</si>
  <si>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</si>
  <si>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</si>
  <si>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</si>
  <si>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</si>
  <si>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</si>
  <si>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</si>
  <si>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</si>
  <si>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</si>
  <si>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</si>
  <si>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</si>
  <si>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</si>
  <si>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</si>
  <si>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</si>
  <si>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</si>
  <si>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</si>
  <si>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</si>
  <si>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</si>
  <si>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</si>
  <si>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</si>
  <si>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</si>
  <si>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</si>
  <si>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</si>
  <si>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</si>
  <si>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</si>
  <si>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</si>
  <si>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</si>
  <si>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</si>
  <si>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</si>
  <si>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</si>
  <si>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</si>
  <si>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</si>
  <si>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</si>
  <si>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</si>
  <si>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</si>
  <si>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</si>
  <si>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</si>
  <si>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</si>
  <si>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</si>
  <si>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</si>
  <si>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</si>
  <si>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</si>
  <si>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</si>
  <si>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</si>
  <si>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</si>
  <si>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</si>
  <si>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</si>
  <si>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</si>
  <si>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</si>
  <si>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</si>
  <si>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</si>
  <si>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</si>
  <si>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</si>
  <si>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</si>
  <si>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</si>
  <si>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</si>
  <si>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</si>
  <si>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</si>
  <si>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</si>
  <si>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</si>
  <si>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</si>
  <si>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</si>
  <si>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</si>
  <si>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</si>
  <si>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</si>
  <si>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</si>
  <si>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</si>
  <si>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</si>
  <si>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</si>
  <si>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</si>
  <si>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</si>
  <si>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</si>
  <si>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</si>
  <si>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</si>
  <si>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</si>
  <si>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</si>
  <si>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</si>
  <si>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</si>
  <si>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</si>
  <si>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</si>
  <si>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</si>
  <si>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</si>
  <si>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</si>
  <si>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</si>
  <si>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</si>
  <si>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</si>
  <si>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</si>
  <si>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</si>
  <si>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</si>
  <si>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</si>
  <si>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</si>
  <si>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</si>
  <si>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</si>
  <si>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</si>
  <si>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</si>
  <si>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</si>
  <si>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</si>
  <si>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</si>
  <si>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</si>
  <si>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</si>
  <si>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</si>
  <si>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</si>
  <si>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</si>
  <si>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</si>
  <si>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</si>
  <si>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</si>
  <si>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</si>
  <si>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</si>
  <si>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</si>
  <si>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</si>
  <si>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</si>
  <si>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</si>
  <si>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</si>
  <si>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</si>
  <si>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</si>
  <si>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</si>
  <si>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</si>
  <si>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</si>
  <si>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</si>
  <si>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</si>
  <si>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</si>
  <si>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</si>
  <si>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</si>
  <si>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</si>
  <si>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</si>
  <si>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</si>
  <si>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</si>
  <si>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</si>
  <si>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</si>
  <si>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</si>
  <si>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</si>
  <si>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</si>
  <si>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</si>
  <si>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</si>
  <si>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</si>
  <si>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</si>
  <si>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</si>
  <si>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</si>
  <si>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</si>
  <si>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</si>
  <si>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</si>
  <si>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</si>
  <si>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</si>
  <si>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</si>
  <si>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</si>
  <si>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</si>
  <si>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</si>
  <si>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</si>
  <si>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</si>
  <si>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</si>
  <si>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</si>
  <si>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</si>
  <si>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</si>
  <si>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</si>
  <si>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</si>
  <si>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</si>
  <si>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</si>
  <si>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</si>
  <si>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</si>
  <si>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</si>
  <si>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</si>
  <si>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</si>
  <si>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</si>
  <si>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</si>
  <si>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</si>
  <si>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</si>
  <si>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</si>
  <si>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</si>
  <si>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</si>
  <si>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</si>
  <si>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</si>
  <si>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</si>
  <si>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</si>
  <si>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</si>
  <si>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</si>
  <si>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</si>
  <si>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</si>
  <si>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</si>
  <si>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</si>
  <si>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</si>
  <si>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</si>
  <si>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</si>
  <si>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</si>
  <si>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</si>
  <si>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</si>
  <si>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</si>
  <si>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</si>
  <si>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</si>
  <si>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</si>
  <si>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</si>
  <si>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</si>
  <si>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</si>
  <si>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</si>
  <si>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</si>
  <si>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</si>
  <si>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</si>
  <si>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</si>
  <si>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</si>
  <si>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</si>
  <si>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</si>
  <si>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</si>
  <si>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</si>
  <si>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</si>
  <si>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</si>
  <si>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</si>
  <si>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</si>
  <si>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</si>
  <si>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</si>
  <si>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</si>
  <si>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</si>
  <si>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</si>
  <si>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</si>
  <si>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</si>
  <si>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</si>
  <si>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</si>
  <si>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</si>
  <si>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</si>
  <si>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</si>
  <si>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</si>
  <si>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</si>
  <si>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</si>
  <si>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</si>
  <si>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</si>
  <si>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</si>
  <si>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</si>
  <si>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</si>
  <si>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</si>
  <si>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</si>
  <si>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</si>
  <si>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</si>
  <si>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</si>
  <si>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</si>
  <si>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</si>
  <si>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</si>
  <si>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</si>
  <si>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</si>
  <si>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</si>
  <si>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</si>
  <si>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</si>
  <si>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</si>
  <si>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</si>
  <si>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</si>
  <si>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</si>
  <si>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</si>
  <si>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</si>
  <si>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</si>
  <si>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</si>
  <si>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</si>
  <si>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</si>
  <si>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</si>
  <si>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</si>
  <si>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</si>
  <si>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</si>
  <si>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</si>
  <si>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</si>
  <si>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</si>
  <si>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</si>
  <si>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</si>
  <si>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</si>
  <si>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</si>
  <si>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</si>
  <si>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</si>
  <si>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</si>
  <si>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</si>
  <si>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</si>
  <si>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</si>
  <si>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</si>
  <si>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</si>
  <si>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</si>
  <si>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</si>
  <si>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</si>
  <si>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</si>
  <si>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</si>
  <si>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</si>
  <si>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</si>
  <si>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</si>
  <si>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</si>
  <si>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</si>
  <si>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</si>
  <si>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</si>
  <si>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</si>
  <si>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</si>
  <si>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</si>
  <si>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</si>
  <si>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</si>
  <si>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</si>
  <si>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</si>
  <si>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</si>
  <si>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</si>
  <si>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</si>
  <si>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</si>
  <si>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</si>
  <si>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</si>
  <si>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</si>
  <si>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</si>
  <si>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</si>
  <si>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</si>
  <si>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</si>
  <si>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</si>
  <si>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</si>
  <si>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</si>
  <si>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</si>
  <si>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</si>
  <si>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</si>
  <si>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</si>
  <si>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</si>
  <si>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</si>
  <si>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</si>
  <si>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</si>
  <si>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</si>
  <si>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</si>
  <si>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</si>
  <si>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</si>
  <si>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</si>
  <si>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</si>
  <si>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</si>
  <si>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</si>
  <si>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</si>
  <si>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</si>
  <si>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</si>
  <si>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</si>
  <si>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</si>
  <si>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</si>
  <si>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</si>
  <si>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</si>
  <si>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</si>
  <si>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</si>
  <si>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</si>
  <si>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</si>
  <si>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</si>
  <si>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</si>
  <si>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</si>
  <si>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</si>
  <si>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</si>
  <si>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</si>
  <si>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</si>
  <si>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</si>
  <si>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</si>
  <si>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</si>
  <si>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</si>
  <si>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</si>
  <si>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</si>
  <si>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</si>
  <si>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</si>
  <si>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</si>
  <si>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</si>
  <si>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</si>
  <si>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</si>
  <si>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</si>
  <si>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</si>
  <si>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</si>
  <si>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</si>
  <si>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</si>
  <si>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</si>
  <si>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</si>
  <si>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</si>
  <si>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</si>
  <si>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</si>
  <si>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</si>
  <si>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</si>
  <si>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</si>
  <si>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</si>
  <si>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</si>
  <si>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</si>
  <si>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</si>
  <si>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</si>
  <si>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</si>
  <si>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</si>
  <si>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</si>
  <si>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</si>
  <si>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</si>
  <si>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</si>
  <si>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</si>
  <si>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</si>
  <si>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</si>
  <si>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</si>
  <si>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</si>
  <si>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</si>
  <si>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</si>
  <si>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</si>
  <si>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</si>
  <si>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</si>
  <si>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</si>
  <si>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</si>
  <si>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</si>
  <si>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</si>
  <si>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</si>
  <si>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</si>
  <si>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</si>
  <si>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</si>
  <si>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</si>
  <si>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</si>
  <si>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</si>
  <si>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</si>
  <si>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</si>
  <si>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</si>
  <si>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</si>
  <si>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</si>
  <si>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</si>
  <si>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</si>
  <si>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</si>
  <si>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</si>
  <si>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</si>
  <si>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</si>
  <si>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</si>
  <si>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</si>
  <si>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</si>
  <si>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</si>
  <si>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</si>
  <si>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</si>
  <si>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</si>
  <si>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</si>
  <si>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</si>
  <si>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</si>
  <si>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</si>
  <si>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</si>
  <si>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</si>
  <si>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</si>
  <si>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</si>
  <si>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</si>
  <si>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</si>
  <si>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</si>
  <si>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</si>
  <si>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</si>
  <si>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</si>
  <si>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</si>
  <si>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</si>
  <si>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</si>
  <si>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</si>
  <si>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</si>
  <si>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</si>
  <si>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</si>
  <si>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</si>
  <si>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</si>
  <si>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</si>
  <si>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</si>
  <si>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</si>
  <si>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</si>
  <si>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</si>
  <si>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</si>
  <si>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</si>
  <si>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</si>
  <si>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</si>
  <si>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</si>
  <si>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</si>
  <si>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</si>
  <si>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</si>
  <si>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</si>
  <si>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</si>
  <si>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</si>
  <si>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</si>
  <si>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</si>
  <si>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</si>
  <si>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</si>
  <si>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</si>
  <si>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</si>
  <si>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</si>
  <si>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</si>
  <si>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</si>
  <si>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</si>
  <si>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</si>
  <si>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</si>
  <si>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</si>
  <si>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</si>
  <si>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</si>
  <si>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</si>
  <si>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</si>
  <si>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</si>
  <si>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</si>
  <si>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</si>
  <si>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</si>
  <si>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</si>
  <si>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</si>
  <si>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</si>
  <si>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</si>
  <si>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</si>
  <si>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</si>
  <si>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</si>
  <si>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</si>
  <si>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</si>
  <si>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</si>
  <si>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</si>
  <si>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</si>
  <si>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</si>
  <si>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</si>
  <si>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</si>
  <si>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</si>
  <si>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</si>
  <si>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</si>
  <si>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</si>
  <si>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</si>
  <si>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</si>
  <si>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</si>
  <si>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</si>
  <si>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</si>
  <si>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</si>
  <si>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</si>
  <si>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</si>
  <si>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</si>
  <si>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</si>
  <si>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</si>
  <si>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</si>
  <si>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</si>
  <si>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</si>
  <si>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</si>
  <si>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</si>
  <si>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</si>
  <si>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</si>
  <si>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</si>
  <si>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</si>
  <si>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</si>
  <si>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</si>
  <si>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</si>
  <si>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</si>
  <si>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</si>
  <si>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</si>
  <si>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</si>
  <si>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</si>
  <si>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</si>
  <si>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</si>
  <si>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</si>
  <si>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</si>
  <si>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</si>
  <si>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</si>
  <si>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</si>
  <si>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</si>
  <si>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</si>
  <si>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</si>
  <si>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</si>
  <si>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</si>
  <si>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</si>
  <si>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</si>
  <si>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</si>
  <si>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</si>
  <si>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</si>
  <si>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</si>
  <si>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</si>
  <si>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</si>
  <si>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</si>
  <si>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</si>
  <si>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</si>
  <si>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</si>
  <si>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</si>
  <si>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</si>
  <si>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</si>
  <si>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</si>
  <si>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</si>
  <si>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</si>
  <si>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</si>
  <si>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</si>
  <si>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</si>
  <si>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</si>
  <si>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</si>
  <si>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</si>
  <si>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</si>
  <si>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</si>
  <si>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</si>
  <si>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</si>
  <si>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</si>
  <si>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</si>
  <si>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</si>
  <si>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</si>
  <si>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</si>
  <si>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</si>
  <si>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</si>
  <si>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</si>
  <si>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</si>
  <si>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</si>
  <si>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</si>
  <si>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</si>
  <si>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</si>
  <si>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</si>
  <si>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</si>
  <si>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</si>
  <si>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</si>
  <si>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</si>
  <si>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</si>
  <si>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</si>
  <si>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</si>
  <si>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</si>
  <si>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</si>
  <si>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</si>
  <si>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</si>
  <si>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</si>
  <si>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</si>
  <si>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</si>
  <si>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</si>
  <si>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</si>
  <si>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</si>
  <si>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</si>
  <si>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</si>
  <si>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</si>
  <si>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</si>
  <si>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</si>
  <si>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</si>
  <si>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</si>
  <si>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</si>
  <si>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</si>
  <si>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</si>
  <si>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</si>
  <si>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</si>
  <si>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</si>
  <si>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</si>
  <si>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</si>
  <si>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</si>
  <si>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</si>
  <si>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</si>
  <si>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</si>
  <si>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</si>
  <si>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</si>
  <si>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</si>
  <si>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</si>
  <si>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</si>
  <si>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</si>
  <si>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</si>
  <si>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</si>
  <si>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</si>
  <si>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</si>
  <si>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</si>
  <si>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</si>
  <si>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</si>
  <si>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</si>
  <si>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</si>
  <si>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</si>
  <si>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</si>
  <si>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</si>
  <si>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</si>
  <si>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</si>
  <si>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</si>
  <si>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</si>
  <si>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</si>
  <si>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</si>
  <si>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</si>
  <si>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</si>
  <si>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</si>
  <si>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</si>
  <si>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</si>
  <si>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</si>
  <si>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</si>
  <si>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</si>
  <si>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</si>
  <si>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</si>
  <si>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</si>
  <si>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</si>
  <si>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</si>
  <si>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</si>
  <si>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</si>
  <si>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</si>
  <si>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</si>
  <si>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</si>
  <si>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</si>
  <si>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</si>
  <si>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</si>
  <si>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</si>
  <si>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</si>
  <si>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</si>
  <si>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</si>
  <si>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</si>
  <si>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</si>
  <si>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</si>
  <si>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</si>
  <si>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</si>
  <si>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</si>
  <si>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</si>
  <si>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</si>
  <si>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</si>
  <si>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</si>
  <si>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</si>
  <si>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</si>
  <si>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</si>
  <si>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</si>
  <si>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</si>
  <si>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</si>
  <si>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</si>
  <si>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</si>
  <si>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</si>
  <si>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</si>
  <si>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</si>
  <si>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</si>
  <si>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</si>
  <si>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</si>
  <si>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</si>
  <si>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</si>
  <si>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</si>
  <si>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</si>
  <si>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</si>
  <si>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</si>
  <si>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</si>
  <si>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</si>
  <si>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</si>
  <si>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</si>
  <si>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</si>
  <si>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</si>
  <si>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</si>
  <si>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</si>
  <si>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</si>
  <si>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</si>
  <si>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</si>
  <si>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</si>
  <si>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</si>
  <si>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</si>
  <si>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</si>
  <si>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</si>
  <si>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</si>
  <si>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</si>
  <si>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</si>
  <si>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</si>
  <si>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</si>
  <si>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</si>
  <si>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</si>
  <si>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</si>
  <si>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</si>
  <si>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</si>
  <si>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</si>
  <si>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</si>
  <si>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</si>
  <si>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</si>
  <si>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</si>
  <si>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</si>
  <si>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</si>
  <si>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</si>
  <si>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</si>
  <si>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</si>
  <si>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</si>
  <si>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</si>
  <si>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</si>
  <si>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</si>
  <si>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</si>
  <si>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</si>
  <si>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</si>
  <si>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</si>
  <si>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</si>
  <si>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</si>
  <si>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</si>
  <si>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</si>
  <si>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</si>
  <si>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</si>
  <si>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</si>
  <si>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</si>
  <si>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</si>
  <si>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</si>
  <si>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</si>
  <si>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</si>
  <si>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</si>
  <si>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</si>
  <si>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</si>
  <si>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</si>
  <si>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</si>
  <si>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</si>
  <si>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</si>
  <si>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</si>
  <si>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</si>
  <si>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</si>
  <si>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</si>
  <si>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</si>
  <si>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</si>
  <si>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</si>
  <si>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</si>
  <si>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</si>
  <si>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</si>
  <si>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</si>
  <si>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</si>
  <si>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</si>
  <si>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</si>
  <si>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</si>
  <si>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</si>
  <si>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</si>
  <si>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</si>
  <si>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</si>
  <si>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</si>
  <si>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</si>
  <si>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</si>
  <si>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</si>
  <si>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</si>
  <si>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</si>
  <si>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</si>
  <si>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</si>
  <si>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</si>
  <si>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</si>
  <si>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</si>
  <si>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</si>
  <si>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</si>
  <si>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</si>
  <si>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</si>
  <si>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</si>
  <si>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</si>
  <si>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</si>
  <si>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</si>
  <si>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</si>
  <si>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</si>
  <si>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</si>
  <si>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</si>
  <si>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</si>
  <si>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</si>
  <si>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</si>
  <si>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</si>
  <si>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</si>
  <si>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</si>
  <si>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</si>
  <si>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</si>
  <si>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</si>
  <si>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</si>
  <si>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</si>
  <si>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</si>
  <si>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</si>
  <si>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</si>
  <si>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</si>
  <si>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</si>
  <si>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</si>
  <si>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</si>
  <si>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</si>
  <si>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</si>
  <si>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</si>
  <si>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</si>
  <si>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</si>
  <si>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</si>
  <si>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</si>
  <si>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</si>
  <si>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</si>
  <si>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</si>
  <si>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</si>
  <si>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</si>
  <si>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</si>
  <si>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</si>
  <si>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</si>
  <si>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</si>
  <si>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</si>
  <si>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</si>
  <si>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</si>
  <si>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</si>
  <si>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</si>
  <si>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</si>
  <si>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</si>
  <si>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</si>
  <si>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</si>
  <si>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</si>
  <si>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</si>
  <si>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</si>
  <si>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</si>
  <si>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</si>
  <si>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</si>
  <si>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</si>
  <si>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</si>
  <si>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</si>
  <si>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</si>
  <si>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</si>
  <si>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</si>
  <si>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</si>
  <si>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</si>
  <si>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</si>
  <si>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</si>
  <si>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</si>
  <si>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</si>
  <si>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</si>
  <si>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</si>
  <si>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</si>
  <si>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</si>
  <si>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</si>
  <si>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</si>
  <si>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</si>
  <si>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</si>
  <si>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</si>
  <si>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</si>
  <si>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</si>
  <si>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</si>
  <si>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</si>
  <si>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</si>
  <si>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</si>
  <si>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</si>
  <si>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</si>
  <si>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</si>
  <si>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</si>
  <si>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</si>
  <si>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</si>
  <si>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</si>
  <si>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</si>
  <si>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</si>
  <si>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</si>
  <si>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</si>
  <si>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</si>
  <si>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</si>
  <si>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</si>
  <si>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</si>
  <si>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</si>
  <si>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</si>
  <si>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</si>
  <si>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</si>
  <si>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</si>
  <si>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</si>
  <si>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</si>
  <si>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</si>
  <si>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</si>
  <si>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</si>
  <si>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</si>
  <si>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</si>
  <si>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</si>
  <si>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</si>
  <si>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</si>
  <si>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</si>
  <si>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</si>
  <si>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</si>
  <si>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</si>
  <si>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</si>
  <si>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</si>
  <si>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</si>
  <si>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</si>
  <si>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</si>
  <si>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</si>
  <si>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</si>
  <si>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</si>
  <si>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</si>
  <si>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</si>
  <si>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</si>
  <si>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</si>
  <si>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</si>
  <si>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</si>
  <si>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</si>
  <si>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</si>
  <si>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</si>
  <si>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</si>
  <si>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</si>
  <si>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</si>
  <si>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</si>
  <si>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</si>
  <si>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</si>
  <si>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</si>
  <si>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</si>
  <si>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</si>
  <si>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</si>
  <si>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</si>
  <si>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</si>
  <si>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</si>
  <si>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</si>
  <si>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</si>
  <si>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</si>
  <si>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</si>
  <si>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</si>
  <si>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</si>
  <si>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</si>
  <si>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</si>
  <si>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</si>
  <si>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</si>
  <si>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</si>
  <si>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</si>
  <si>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</si>
  <si>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</si>
  <si>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</si>
  <si>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</si>
  <si>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</si>
  <si>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</si>
  <si>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</si>
  <si>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</si>
  <si>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</si>
  <si>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</si>
  <si>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</si>
  <si>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</si>
  <si>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</si>
  <si>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</si>
  <si>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</si>
  <si>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</si>
  <si>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</si>
  <si>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</si>
  <si>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</si>
  <si>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</si>
  <si>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</si>
  <si>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</si>
  <si>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</si>
  <si>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</si>
  <si>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</si>
  <si>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</si>
  <si>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</si>
  <si>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</si>
  <si>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</si>
  <si>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</si>
  <si>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</si>
  <si>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</si>
  <si>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</si>
  <si>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</si>
  <si>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</si>
  <si>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</si>
  <si>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</si>
  <si>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</si>
  <si>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</si>
  <si>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</si>
  <si>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</si>
  <si>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</si>
  <si>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</si>
  <si>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</si>
  <si>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</si>
  <si>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</si>
  <si>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</si>
  <si>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</si>
  <si>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</si>
  <si>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</si>
  <si>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</si>
  <si>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</si>
  <si>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</si>
  <si>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</si>
  <si>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</si>
  <si>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</si>
  <si>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</si>
  <si>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</si>
  <si>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</si>
  <si>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</si>
  <si>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</si>
  <si>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</si>
  <si>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</si>
  <si>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</si>
  <si>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</si>
  <si>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</si>
  <si>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</si>
  <si>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</si>
  <si>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</si>
  <si>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</si>
  <si>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</si>
  <si>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</si>
  <si>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</si>
  <si>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</si>
  <si>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</si>
  <si>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</si>
  <si>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</si>
  <si>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</si>
  <si>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</si>
  <si>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</si>
  <si>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</si>
  <si>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</si>
  <si>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</si>
  <si>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</si>
  <si>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</si>
  <si>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</si>
  <si>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</si>
  <si>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</si>
  <si>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</si>
  <si>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</si>
  <si>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</si>
  <si>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</si>
  <si>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</si>
  <si>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</si>
  <si>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</si>
  <si>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</si>
  <si>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</si>
  <si>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</si>
  <si>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</si>
  <si>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</si>
  <si>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</si>
  <si>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</si>
  <si>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</si>
  <si>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</si>
  <si>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</si>
  <si>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</si>
  <si>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</si>
  <si>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</si>
  <si>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</si>
  <si>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</si>
  <si>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</si>
  <si>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</si>
  <si>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</si>
  <si>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</si>
  <si>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</si>
  <si>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</si>
  <si>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</si>
  <si>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</si>
  <si>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</si>
  <si>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</si>
  <si>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</si>
  <si>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</si>
  <si>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</si>
  <si>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</si>
  <si>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</si>
  <si>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</si>
  <si>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</si>
  <si>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</si>
  <si>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</si>
  <si>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</si>
  <si>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</si>
  <si>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</si>
  <si>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</si>
  <si>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</si>
  <si>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</si>
  <si>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</si>
  <si>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</si>
  <si>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</si>
  <si>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</si>
  <si>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</si>
  <si>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</si>
  <si>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</si>
  <si>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</si>
  <si>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</si>
  <si>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</si>
  <si>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</si>
  <si>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</si>
  <si>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</si>
  <si>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</si>
  <si>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</si>
  <si>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</si>
  <si>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</si>
  <si>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</si>
  <si>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</si>
  <si>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</si>
  <si>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</si>
  <si>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</si>
  <si>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</si>
  <si>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</si>
  <si>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</si>
  <si>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</si>
  <si>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</si>
  <si>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</si>
  <si>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</si>
  <si>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</si>
  <si>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</si>
  <si>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</si>
  <si>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</si>
  <si>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</si>
  <si>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</si>
  <si>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</si>
  <si>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</si>
  <si>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</si>
  <si>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</si>
  <si>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</si>
  <si>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</si>
  <si>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</si>
  <si>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</si>
  <si>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</si>
  <si>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</si>
  <si>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</si>
  <si>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</si>
  <si>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</si>
  <si>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</si>
  <si>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</si>
  <si>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</si>
  <si>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</si>
  <si>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</si>
  <si>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</si>
  <si>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</si>
  <si>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</si>
  <si>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</si>
  <si>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</si>
  <si>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</si>
  <si>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</si>
  <si>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</si>
  <si>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</si>
  <si>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</si>
  <si>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</si>
  <si>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</si>
  <si>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</si>
  <si>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</si>
  <si>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</si>
  <si>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</si>
  <si>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</si>
  <si>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</si>
  <si>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</si>
  <si>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</si>
  <si>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</si>
  <si>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</si>
  <si>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</si>
  <si>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</si>
  <si>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</si>
  <si>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</si>
  <si>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</si>
  <si>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</si>
  <si>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</si>
  <si>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</si>
  <si>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</si>
  <si>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</si>
  <si>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</si>
  <si>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</si>
  <si>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</si>
  <si>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</si>
  <si>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</si>
  <si>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</si>
  <si>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</si>
  <si>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</si>
  <si>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</si>
  <si>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</si>
  <si>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</si>
  <si>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</si>
  <si>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</si>
  <si>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</si>
  <si>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</si>
  <si>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</si>
  <si>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</si>
  <si>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</si>
  <si>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</si>
  <si>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</si>
  <si>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</si>
  <si>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</si>
  <si>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</si>
  <si>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</si>
  <si>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</si>
  <si>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</si>
  <si>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</si>
  <si>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</si>
  <si>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</si>
  <si>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</si>
  <si>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</si>
  <si>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</si>
  <si>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</si>
  <si>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</si>
  <si>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</si>
  <si>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</si>
  <si>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</si>
  <si>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</si>
  <si>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</si>
  <si>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</si>
  <si>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</si>
  <si>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</si>
  <si>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</si>
  <si>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</si>
  <si>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</si>
  <si>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</si>
  <si>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</si>
  <si>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</si>
  <si>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</si>
  <si>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</si>
  <si>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</si>
  <si>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</si>
  <si>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</si>
  <si>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</si>
  <si>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</si>
  <si>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</si>
  <si>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</si>
  <si>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</si>
  <si>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</si>
  <si>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</si>
  <si>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</si>
  <si>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</si>
  <si>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</si>
  <si>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</si>
  <si>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</si>
  <si>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</si>
  <si>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</si>
  <si>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</si>
  <si>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</si>
  <si>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</si>
  <si>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</si>
  <si>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</si>
  <si>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</si>
  <si>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</si>
  <si>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</si>
  <si>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</si>
  <si>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</si>
  <si>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</si>
  <si>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</si>
  <si>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</si>
  <si>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</si>
  <si>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</si>
  <si>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</si>
  <si>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</si>
  <si>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</si>
  <si>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</si>
  <si>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</si>
  <si>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</si>
  <si>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</si>
  <si>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</si>
  <si>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</si>
  <si>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</si>
  <si>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</si>
  <si>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</si>
  <si>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</si>
  <si>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</si>
  <si>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</si>
  <si>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</si>
  <si>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</si>
  <si>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</si>
  <si>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</si>
  <si>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</si>
  <si>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</si>
  <si>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</si>
  <si>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</si>
  <si>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</si>
  <si>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</si>
  <si>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</si>
  <si>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</si>
  <si>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</si>
  <si>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</si>
  <si>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</si>
  <si>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</si>
  <si>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</si>
  <si>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</si>
  <si>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</si>
  <si>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</si>
  <si>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</si>
  <si>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</si>
  <si>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</si>
  <si>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</si>
  <si>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</si>
  <si>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</si>
  <si>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</si>
  <si>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</si>
  <si>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</si>
  <si>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</si>
  <si>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</si>
  <si>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</si>
  <si>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</si>
  <si>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</si>
  <si>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</si>
  <si>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</si>
  <si>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</si>
  <si>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</si>
  <si>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</si>
  <si>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</si>
  <si>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</si>
  <si>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</si>
  <si>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</si>
  <si>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</si>
  <si>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</si>
  <si>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</si>
  <si>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</si>
  <si>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</si>
  <si>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</si>
  <si>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</si>
  <si>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</si>
  <si>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</si>
  <si>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</si>
  <si>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</si>
  <si>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</si>
  <si>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</si>
  <si>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</si>
  <si>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</si>
  <si>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</si>
  <si>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</si>
  <si>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</si>
  <si>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</si>
  <si>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</si>
  <si>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</si>
  <si>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</si>
  <si>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</si>
  <si>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</si>
  <si>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</si>
  <si>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</si>
  <si>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</si>
  <si>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</si>
  <si>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</si>
  <si>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</si>
  <si>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</si>
  <si>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</si>
  <si>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</si>
  <si>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</si>
  <si>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</si>
  <si>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</si>
  <si>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</si>
  <si>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</si>
  <si>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</si>
  <si>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</si>
  <si>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</si>
  <si>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</si>
  <si>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</si>
  <si>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</si>
  <si>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</si>
  <si>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</si>
  <si>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</si>
  <si>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</si>
  <si>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</si>
  <si>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</si>
  <si>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</si>
  <si>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</si>
  <si>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</si>
  <si>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</si>
  <si>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</si>
  <si>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</si>
  <si>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</si>
  <si>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</si>
  <si>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</si>
  <si>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</si>
  <si>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</si>
  <si>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</si>
  <si>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</si>
  <si>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</si>
  <si>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</si>
  <si>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</si>
  <si>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</si>
  <si>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</si>
  <si>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</si>
  <si>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</si>
  <si>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</si>
  <si>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</si>
  <si>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</si>
  <si>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</si>
  <si>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</si>
  <si>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</si>
  <si>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</si>
  <si>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</si>
  <si>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</si>
  <si>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</si>
  <si>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</si>
  <si>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</si>
  <si>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</si>
  <si>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</si>
  <si>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</si>
  <si>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</si>
  <si>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</si>
  <si>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</si>
  <si>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</si>
  <si>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</si>
  <si>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</si>
  <si>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</si>
  <si>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</si>
  <si>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</si>
  <si>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</si>
  <si>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</si>
  <si>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</si>
  <si>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</si>
  <si>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</si>
  <si>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</si>
  <si>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</si>
  <si>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</si>
  <si>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</si>
  <si>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</si>
  <si>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</si>
  <si>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</si>
  <si>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</si>
  <si>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</si>
  <si>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</si>
  <si>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</si>
  <si>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</si>
  <si>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</si>
  <si>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</si>
  <si>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</si>
  <si>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</si>
  <si>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</si>
  <si>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</si>
  <si>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</si>
  <si>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</si>
  <si>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</si>
  <si>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</si>
  <si>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</si>
  <si>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</si>
  <si>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</si>
  <si>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</si>
  <si>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</si>
  <si>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</si>
  <si>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</si>
  <si>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</si>
  <si>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</si>
  <si>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</si>
  <si>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</si>
  <si>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</si>
  <si>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</si>
  <si>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</si>
  <si>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</si>
  <si>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</si>
  <si>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</si>
  <si>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</si>
  <si>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</si>
  <si>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</si>
  <si>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</si>
  <si>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</si>
  <si>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</si>
  <si>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</si>
  <si>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</si>
  <si>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</si>
  <si>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</si>
  <si>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</si>
  <si>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</si>
  <si>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</si>
  <si>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</si>
  <si>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</si>
  <si>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</si>
  <si>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</si>
  <si>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</si>
  <si>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</si>
  <si>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</si>
  <si>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</si>
  <si>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</si>
  <si>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</si>
  <si>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</si>
  <si>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</si>
  <si>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</si>
  <si>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</si>
  <si>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</si>
  <si>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</si>
  <si>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</si>
  <si>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</si>
  <si>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</si>
  <si>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</si>
  <si>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</si>
  <si>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</si>
  <si>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</si>
  <si>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</si>
  <si>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</si>
  <si>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</si>
  <si>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</si>
  <si>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</si>
  <si>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</si>
  <si>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</si>
  <si>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</si>
  <si>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</si>
  <si>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</si>
  <si>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</si>
  <si>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</si>
  <si>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</si>
  <si>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</si>
  <si>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</si>
  <si>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</si>
  <si>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</si>
  <si>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</si>
  <si>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</si>
  <si>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</si>
  <si>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</si>
  <si>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</si>
  <si>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</si>
  <si>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</si>
  <si>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</si>
  <si>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</si>
  <si>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</si>
  <si>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</si>
  <si>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</si>
  <si>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</si>
  <si>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</si>
  <si>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</si>
  <si>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</si>
  <si>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</si>
  <si>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</si>
  <si>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</si>
  <si>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</si>
  <si>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</si>
  <si>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</si>
  <si>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</si>
  <si>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</si>
  <si>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</si>
  <si>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</si>
  <si>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</si>
  <si>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</si>
  <si>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</si>
  <si>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</si>
  <si>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</si>
  <si>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</si>
  <si>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</si>
  <si>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</si>
  <si>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</si>
  <si>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</si>
  <si>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</si>
  <si>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</si>
  <si>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</si>
  <si>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</si>
  <si>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</si>
  <si>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</si>
  <si>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</si>
  <si>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</si>
  <si>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</si>
  <si>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</si>
  <si>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</si>
  <si>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</si>
  <si>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</si>
  <si>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</si>
  <si>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</si>
  <si>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</si>
  <si>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</si>
  <si>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</si>
  <si>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</si>
  <si>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</si>
  <si>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</si>
  <si>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</si>
  <si>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</si>
  <si>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</si>
  <si>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</si>
  <si>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</si>
  <si>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</si>
  <si>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</si>
  <si>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</si>
  <si>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</si>
  <si>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</si>
  <si>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</si>
  <si>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</si>
  <si>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</si>
  <si>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</si>
  <si>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</si>
  <si>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</si>
  <si>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</si>
  <si>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</si>
  <si>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</si>
  <si>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</si>
  <si>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</si>
  <si>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</si>
  <si>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</si>
  <si>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</si>
  <si>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</si>
  <si>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</si>
  <si>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</si>
  <si>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</si>
  <si>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</si>
  <si>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</si>
  <si>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</si>
  <si>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</si>
  <si>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</si>
  <si>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</si>
  <si>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</si>
  <si>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</si>
  <si>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</si>
  <si>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</si>
  <si>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</si>
  <si>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</si>
  <si>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</si>
  <si>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</si>
  <si>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</si>
  <si>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</si>
  <si>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</si>
  <si>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</si>
  <si>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</si>
  <si>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</si>
  <si>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</si>
  <si>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</si>
  <si>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</si>
  <si>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</si>
  <si>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</si>
  <si>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</si>
  <si>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</si>
  <si>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</si>
  <si>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</si>
  <si>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</si>
  <si>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</si>
  <si>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</si>
  <si>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</si>
  <si>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</si>
  <si>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</si>
  <si>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</si>
  <si>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</si>
  <si>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</si>
  <si>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</si>
  <si>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</si>
  <si>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</si>
  <si>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</si>
  <si>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</si>
  <si>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</si>
  <si>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</si>
  <si>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</si>
  <si>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</si>
  <si>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</si>
  <si>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</si>
  <si>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</si>
  <si>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</si>
  <si>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</si>
  <si>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</si>
  <si>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</si>
  <si>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</si>
  <si>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</si>
  <si>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</si>
  <si>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</si>
  <si>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</si>
  <si>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</si>
  <si>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</si>
  <si>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</si>
  <si>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</si>
  <si>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</si>
  <si>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</si>
  <si>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</si>
  <si>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</si>
  <si>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</si>
  <si>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</si>
  <si>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</si>
  <si>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</si>
  <si>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</si>
  <si>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</si>
  <si>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</si>
  <si>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</si>
  <si>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</si>
  <si>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</si>
  <si>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</si>
  <si>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</si>
  <si>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</si>
  <si>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</si>
  <si>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</si>
  <si>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</si>
  <si>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</si>
  <si>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</si>
  <si>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</si>
  <si>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</si>
  <si>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</si>
  <si>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</si>
  <si>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</si>
  <si>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</si>
  <si>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</si>
  <si>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</si>
  <si>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</si>
  <si>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</si>
  <si>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</si>
  <si>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</si>
  <si>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</si>
  <si>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</si>
  <si>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</si>
  <si>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</si>
  <si>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</si>
  <si>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</si>
  <si>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</si>
  <si>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</si>
  <si>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</si>
  <si>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</si>
  <si>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</si>
  <si>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</si>
  <si>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</si>
  <si>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</si>
  <si>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</si>
  <si>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</si>
  <si>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</si>
  <si>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</si>
  <si>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</si>
  <si>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</si>
  <si>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</si>
  <si>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</si>
  <si>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</si>
  <si>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</si>
  <si>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</si>
  <si>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</si>
  <si>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</si>
  <si>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</si>
  <si>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</si>
  <si>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</si>
  <si>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</si>
  <si>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</si>
  <si>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</si>
  <si>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</si>
  <si>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</si>
  <si>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</si>
  <si>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</si>
  <si>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</si>
  <si>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</si>
  <si>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</si>
  <si>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</si>
  <si>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</si>
  <si>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</si>
  <si>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</si>
  <si>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</si>
  <si>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</si>
  <si>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</si>
  <si>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</si>
  <si>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</si>
  <si>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</si>
  <si>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</si>
  <si>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</si>
  <si>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</si>
  <si>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</si>
  <si>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</si>
  <si>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</si>
  <si>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</si>
  <si>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</si>
  <si>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</si>
  <si>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</si>
  <si>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</si>
  <si>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</si>
  <si>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</si>
  <si>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</si>
  <si>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</si>
  <si>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</si>
  <si>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</si>
  <si>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</si>
  <si>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</si>
  <si>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</si>
  <si>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</si>
  <si>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</si>
  <si>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</si>
  <si>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</si>
  <si>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</si>
  <si>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</si>
  <si>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</si>
  <si>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</si>
  <si>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</si>
  <si>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</si>
  <si>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</si>
  <si>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</si>
  <si>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</si>
  <si>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</si>
  <si>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</si>
  <si>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</si>
  <si>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</si>
  <si>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</si>
  <si>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</si>
  <si>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</si>
  <si>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</si>
  <si>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</si>
  <si>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</si>
  <si>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</si>
  <si>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</si>
  <si>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</si>
  <si>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</si>
  <si>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</si>
  <si>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</si>
  <si>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</si>
  <si>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</si>
  <si>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</si>
  <si>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</si>
  <si>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</si>
  <si>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</si>
  <si>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</si>
  <si>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</si>
  <si>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</si>
  <si>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</si>
  <si>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</si>
  <si>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</si>
  <si>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</si>
  <si>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</si>
  <si>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</si>
  <si>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</si>
  <si>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</si>
  <si>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</si>
  <si>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</si>
  <si>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</si>
  <si>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</si>
  <si>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</si>
  <si>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</si>
  <si>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</si>
  <si>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</si>
  <si>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</si>
  <si>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</si>
  <si>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</si>
  <si>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</si>
  <si>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</si>
  <si>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</si>
  <si>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</si>
  <si>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</si>
  <si>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</si>
  <si>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</si>
  <si>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</si>
  <si>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</si>
  <si>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</si>
  <si>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</si>
  <si>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</si>
  <si>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</si>
  <si>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</si>
  <si>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</si>
  <si>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</si>
  <si>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</si>
  <si>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</si>
  <si>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</si>
  <si>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</si>
  <si>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</si>
  <si>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</si>
  <si>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</si>
  <si>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</si>
  <si>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</si>
  <si>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</si>
  <si>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</si>
  <si>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</si>
  <si>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</si>
  <si>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</si>
  <si>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</si>
  <si>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</si>
  <si>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</si>
  <si>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</si>
  <si>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</si>
  <si>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</si>
  <si>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</si>
  <si>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</si>
  <si>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</si>
  <si>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</si>
  <si>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</si>
  <si>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</si>
  <si>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</si>
  <si>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</si>
  <si>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</si>
  <si>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</si>
  <si>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</si>
  <si>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</si>
  <si>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</si>
  <si>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</si>
  <si>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</si>
  <si>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</si>
  <si>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</si>
  <si>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</si>
  <si>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</si>
  <si>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</si>
  <si>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</si>
  <si>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</si>
  <si>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</si>
  <si>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</si>
  <si>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</si>
  <si>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</si>
  <si>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</si>
  <si>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</si>
  <si>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</si>
  <si>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</si>
  <si>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</si>
  <si>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</si>
  <si>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</si>
  <si>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</si>
  <si>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</si>
  <si>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</si>
  <si>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</si>
  <si>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</si>
  <si>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</si>
  <si>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</si>
  <si>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</si>
  <si>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</si>
  <si>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</si>
  <si>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</si>
  <si>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</si>
  <si>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</si>
  <si>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</si>
  <si>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</si>
  <si>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</si>
  <si>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</si>
  <si>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</si>
  <si>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</si>
  <si>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</si>
  <si>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</si>
  <si>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</si>
  <si>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</si>
  <si>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</si>
  <si>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</si>
  <si>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</si>
  <si>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</si>
  <si>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</si>
  <si>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</si>
  <si>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</si>
  <si>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</si>
  <si>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</si>
  <si>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</si>
  <si>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</si>
  <si>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</si>
  <si>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</si>
  <si>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</si>
  <si>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</si>
  <si>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</si>
  <si>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</si>
  <si>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</si>
  <si>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</si>
  <si>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</si>
  <si>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</si>
  <si>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</si>
  <si>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</si>
  <si>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</si>
  <si>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</si>
  <si>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</si>
  <si>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</si>
  <si>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</si>
  <si>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</si>
  <si>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</si>
  <si>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</si>
  <si>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</si>
  <si>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</si>
  <si>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</si>
  <si>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</si>
  <si>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</si>
  <si>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</si>
  <si>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</si>
  <si>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</si>
  <si>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</si>
  <si>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</si>
  <si>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</si>
  <si>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</si>
  <si>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</si>
  <si>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</si>
  <si>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</si>
  <si>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</si>
  <si>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</si>
  <si>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</si>
  <si>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</si>
  <si>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</si>
  <si>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</si>
  <si>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</si>
  <si>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</si>
  <si>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</si>
  <si>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</si>
  <si>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</si>
  <si>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</si>
  <si>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</si>
  <si>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</si>
  <si>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</si>
  <si>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</si>
  <si>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</si>
  <si>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</si>
  <si>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</si>
  <si>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</si>
  <si>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</si>
  <si>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</si>
  <si>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</si>
  <si>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</si>
  <si>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</si>
  <si>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</si>
  <si>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</si>
  <si>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</si>
  <si>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</si>
  <si>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</si>
  <si>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</si>
  <si>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</si>
  <si>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</si>
  <si>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</si>
  <si>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</si>
  <si>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</si>
  <si>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</si>
  <si>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</si>
  <si>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</si>
  <si>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</si>
  <si>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</si>
  <si>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</si>
  <si>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</si>
  <si>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</si>
  <si>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</si>
  <si>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</si>
  <si>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</si>
  <si>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</si>
  <si>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</si>
  <si>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</si>
  <si>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</si>
  <si>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</si>
  <si>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</si>
  <si>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</si>
  <si>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</si>
  <si>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</si>
  <si>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</si>
  <si>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</si>
  <si>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</si>
  <si>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</si>
  <si>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</si>
  <si>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</si>
  <si>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</si>
  <si>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</si>
  <si>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</si>
  <si>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</si>
  <si>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</si>
  <si>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</si>
  <si>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</si>
  <si>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</si>
  <si>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</si>
  <si>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</si>
  <si>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</si>
  <si>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</si>
  <si>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</si>
  <si>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</si>
  <si>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</si>
  <si>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</si>
  <si>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</si>
  <si>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</si>
  <si>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</si>
  <si>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</si>
  <si>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</si>
  <si>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</si>
  <si>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</si>
  <si>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</si>
  <si>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</si>
  <si>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</si>
  <si>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</si>
  <si>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</si>
  <si>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</si>
  <si>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</si>
  <si>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</si>
  <si>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</si>
  <si>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</si>
  <si>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</si>
  <si>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</si>
  <si>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</si>
  <si>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</si>
  <si>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</si>
  <si>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</si>
  <si>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</si>
  <si>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</si>
  <si>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</si>
  <si>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</si>
  <si>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</si>
  <si>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</si>
  <si>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</si>
  <si>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</si>
  <si>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</si>
  <si>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</si>
  <si>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</si>
  <si>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</si>
  <si>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</si>
  <si>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</si>
  <si>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</si>
  <si>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</si>
  <si>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</si>
  <si>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</si>
  <si>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</si>
  <si>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</si>
  <si>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</si>
  <si>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</si>
  <si>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</si>
  <si>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</si>
  <si>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</si>
  <si>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</si>
  <si>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</si>
  <si>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</si>
  <si>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</si>
  <si>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</si>
  <si>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</si>
  <si>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</si>
  <si>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</si>
  <si>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</si>
  <si>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</si>
  <si>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</si>
  <si>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</si>
  <si>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</si>
  <si>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</si>
  <si>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</si>
  <si>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</si>
  <si>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</si>
  <si>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</si>
  <si>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</si>
  <si>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</si>
  <si>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</si>
  <si>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</si>
  <si>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</si>
  <si>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</si>
  <si>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</si>
  <si>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</si>
  <si>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</si>
  <si>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</si>
  <si>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</si>
  <si>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</si>
  <si>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</si>
  <si>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</si>
  <si>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</si>
  <si>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</si>
  <si>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</si>
  <si>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</si>
  <si>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</si>
  <si>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</si>
  <si>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</si>
  <si>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</si>
  <si>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</si>
  <si>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</si>
  <si>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</si>
  <si>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</si>
  <si>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</si>
  <si>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</si>
  <si>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</si>
  <si>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</si>
  <si>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</si>
  <si>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</si>
  <si>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</si>
  <si>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</si>
  <si>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</si>
  <si>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</si>
  <si>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</si>
  <si>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</si>
  <si>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</si>
  <si>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</si>
  <si>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</si>
  <si>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</si>
  <si>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</si>
  <si>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</si>
  <si>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</si>
  <si>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</si>
  <si>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</si>
  <si>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</si>
  <si>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</si>
  <si>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</si>
  <si>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</si>
  <si>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</si>
  <si>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</si>
  <si>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</si>
  <si>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</si>
  <si>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</si>
  <si>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</si>
  <si>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</si>
  <si>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</si>
  <si>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</si>
  <si>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</si>
  <si>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</si>
  <si>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</si>
  <si>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</si>
  <si>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</si>
  <si>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</si>
  <si>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</si>
  <si>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</si>
  <si>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</si>
  <si>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</si>
  <si>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</si>
  <si>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</si>
  <si>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</si>
  <si>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</si>
  <si>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</si>
  <si>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</si>
  <si>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</si>
  <si>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</si>
  <si>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</si>
  <si>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</si>
  <si>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</si>
  <si>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</si>
  <si>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</si>
  <si>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</si>
  <si>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</si>
  <si>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</si>
  <si>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</si>
  <si>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</si>
  <si>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</si>
  <si>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</si>
  <si>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</si>
  <si>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</si>
  <si>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</si>
  <si>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</si>
  <si>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</si>
  <si>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</si>
  <si>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</si>
  <si>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</si>
  <si>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</si>
  <si>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</si>
  <si>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</si>
  <si>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</si>
  <si>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</si>
  <si>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</si>
  <si>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</si>
  <si>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</si>
  <si>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</si>
  <si>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</si>
  <si>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</si>
  <si>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</si>
  <si>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</si>
  <si>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</si>
  <si>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</si>
  <si>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</si>
  <si>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</si>
  <si>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</si>
  <si>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</si>
  <si>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</si>
  <si>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</si>
  <si>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</si>
  <si>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</si>
  <si>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</si>
  <si>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</si>
  <si>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</si>
  <si>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</si>
  <si>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</si>
  <si>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</si>
  <si>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</si>
  <si>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</si>
  <si>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</si>
  <si>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</si>
  <si>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</si>
  <si>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</si>
  <si>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</si>
  <si>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</si>
  <si>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</si>
  <si>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</si>
  <si>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</si>
  <si>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</si>
  <si>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</si>
  <si>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</si>
  <si>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</si>
  <si>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</si>
  <si>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</si>
  <si>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</si>
  <si>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</si>
  <si>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</si>
  <si>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</si>
  <si>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</si>
  <si>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</si>
  <si>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</si>
  <si>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</si>
  <si>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</si>
  <si>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</si>
  <si>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</si>
  <si>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</si>
  <si>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</si>
  <si>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</si>
  <si>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</si>
  <si>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</si>
  <si>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</si>
  <si>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</si>
  <si>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</si>
  <si>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</si>
  <si>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</si>
  <si>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</si>
  <si>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</si>
  <si>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</si>
  <si>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</si>
  <si>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</si>
  <si>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</si>
  <si>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</si>
  <si>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</si>
  <si>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</si>
  <si>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</si>
  <si>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</si>
  <si>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</si>
  <si>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</si>
  <si>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</si>
  <si>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</si>
  <si>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</si>
  <si>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</si>
  <si>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</si>
  <si>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</si>
  <si>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</si>
  <si>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</si>
  <si>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</si>
  <si>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</si>
  <si>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</si>
  <si>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</si>
  <si>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</si>
  <si>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</si>
  <si>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</si>
  <si>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</si>
  <si>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</si>
  <si>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</si>
  <si>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</si>
  <si>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</si>
  <si>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</si>
  <si>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</si>
  <si>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</si>
  <si>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</si>
  <si>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</si>
  <si>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</si>
  <si>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</si>
  <si>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</si>
  <si>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</si>
  <si>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</si>
  <si>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</si>
  <si>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</si>
  <si>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</si>
  <si>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</si>
  <si>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</si>
  <si>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</si>
  <si>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</si>
  <si>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</si>
  <si>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</si>
  <si>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</si>
  <si>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</si>
  <si>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</si>
  <si>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</si>
  <si>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</si>
  <si>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</si>
  <si>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</si>
  <si>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</si>
  <si>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</si>
  <si>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</si>
  <si>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</si>
  <si>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</si>
  <si>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</si>
  <si>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</si>
  <si>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</si>
  <si>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</si>
  <si>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</si>
  <si>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</si>
  <si>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</si>
  <si>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</si>
  <si>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</si>
  <si>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</si>
  <si>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</si>
  <si>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</si>
  <si>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</si>
  <si>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</si>
  <si>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</si>
  <si>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</si>
  <si>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</si>
  <si>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</si>
  <si>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</si>
  <si>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</si>
  <si>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</si>
  <si>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</si>
  <si>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</si>
  <si>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</si>
  <si>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</si>
  <si>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</si>
  <si>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</si>
  <si>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</si>
  <si>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</si>
  <si>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</si>
  <si>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</si>
  <si>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</si>
  <si>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</si>
  <si>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</si>
  <si>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</si>
  <si>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</si>
  <si>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</si>
  <si>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</si>
  <si>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</si>
  <si>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</si>
  <si>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</si>
  <si>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</si>
  <si>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</si>
  <si>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</si>
  <si>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</si>
  <si>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</si>
  <si>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</si>
  <si>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</si>
  <si>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</si>
  <si>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</si>
  <si>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</si>
  <si>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</si>
  <si>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</si>
  <si>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</si>
  <si>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</si>
  <si>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</si>
  <si>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</si>
  <si>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</si>
  <si>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</si>
  <si>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</si>
  <si>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</si>
  <si>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</si>
  <si>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</si>
  <si>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</si>
  <si>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</si>
  <si>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</si>
  <si>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</si>
  <si>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</si>
  <si>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</si>
  <si>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</si>
  <si>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</si>
  <si>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</si>
  <si>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</si>
  <si>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</si>
  <si>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</si>
  <si>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</si>
  <si>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</si>
  <si>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</si>
  <si>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</si>
  <si>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</si>
  <si>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</si>
  <si>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</si>
  <si>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</si>
  <si>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</si>
  <si>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</si>
  <si>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</si>
  <si>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</si>
  <si>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</si>
  <si>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</si>
  <si>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</si>
  <si>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</si>
  <si>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</si>
  <si>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</si>
  <si>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</si>
  <si>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</si>
  <si>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</si>
  <si>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</si>
  <si>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</si>
  <si>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</si>
  <si>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</si>
  <si>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</si>
  <si>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</si>
  <si>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</si>
  <si>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</si>
  <si>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</si>
  <si>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</si>
  <si>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</si>
  <si>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</si>
  <si>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</si>
  <si>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</si>
  <si>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</si>
  <si>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</si>
  <si>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</si>
  <si>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</si>
  <si>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</si>
  <si>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</si>
  <si>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</si>
  <si>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</si>
  <si>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</si>
  <si>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</si>
  <si>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</si>
  <si>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</si>
  <si>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</si>
  <si>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</si>
  <si>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</si>
  <si>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</si>
  <si>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</si>
  <si>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</si>
  <si>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</si>
  <si>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</si>
  <si>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</si>
  <si>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</si>
  <si>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</si>
  <si>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</si>
  <si>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</si>
  <si>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</si>
  <si>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</si>
  <si>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</si>
  <si>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</si>
  <si>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</si>
  <si>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</si>
  <si>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</si>
  <si>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</si>
  <si>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</si>
  <si>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</si>
  <si>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</si>
  <si>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</si>
  <si>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</si>
  <si>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</si>
  <si>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</si>
  <si>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</si>
  <si>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</si>
  <si>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</si>
  <si>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</si>
  <si>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</si>
  <si>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</si>
  <si>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</si>
  <si>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</si>
  <si>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</si>
  <si>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</si>
  <si>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</si>
  <si>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</si>
  <si>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</si>
  <si>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</si>
  <si>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</si>
  <si>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</si>
  <si>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</si>
  <si>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</si>
  <si>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</si>
  <si>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</si>
  <si>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</si>
  <si>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</si>
  <si>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</si>
  <si>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</si>
  <si>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</si>
  <si>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</si>
  <si>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</si>
  <si>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</si>
  <si>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</si>
  <si>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</si>
  <si>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</si>
  <si>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</si>
  <si>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</si>
  <si>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</si>
  <si>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</si>
  <si>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</si>
  <si>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</si>
  <si>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</si>
  <si>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</si>
  <si>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</si>
  <si>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</si>
  <si>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</si>
  <si>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</si>
  <si>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</si>
  <si>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</si>
  <si>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</si>
  <si>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</si>
  <si>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</si>
  <si>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</si>
  <si>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</si>
  <si>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</si>
  <si>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</si>
  <si>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</si>
  <si>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</si>
  <si>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</si>
  <si>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</si>
  <si>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</si>
  <si>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</si>
  <si>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</si>
  <si>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</si>
  <si>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</si>
  <si>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</si>
  <si>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</si>
  <si>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</si>
  <si>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</si>
  <si>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</si>
  <si>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</si>
  <si>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</si>
  <si>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</si>
  <si>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</si>
  <si>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</si>
  <si>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</si>
  <si>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</si>
  <si>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</si>
  <si>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</si>
  <si>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</si>
  <si>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</si>
  <si>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</si>
  <si>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</si>
  <si>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</si>
  <si>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</si>
  <si>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</si>
  <si>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</si>
  <si>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</si>
  <si>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</si>
  <si>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</si>
  <si>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</si>
  <si>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</si>
  <si>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</si>
  <si>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</si>
  <si>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</si>
  <si>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</si>
  <si>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</si>
  <si>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</si>
  <si>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</si>
  <si>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</si>
  <si>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</si>
  <si>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</si>
  <si>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</si>
  <si>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</si>
  <si>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</si>
  <si>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</si>
  <si>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</si>
  <si>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</si>
  <si>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</si>
  <si>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</si>
  <si>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</si>
  <si>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</si>
  <si>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</si>
  <si>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</si>
  <si>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</si>
  <si>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</si>
  <si>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</si>
  <si>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</si>
  <si>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</si>
  <si>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</si>
  <si>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</si>
  <si>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</si>
  <si>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</si>
  <si>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</si>
  <si>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</si>
  <si>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</si>
  <si>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</si>
  <si>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</si>
  <si>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</si>
  <si>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</si>
  <si>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</si>
  <si>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</si>
  <si>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</si>
  <si>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</si>
  <si>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</si>
  <si>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</si>
  <si>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</si>
  <si>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</si>
  <si>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</si>
  <si>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</si>
  <si>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</si>
  <si>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</si>
  <si>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</si>
  <si>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</si>
  <si>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</si>
  <si>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</si>
  <si>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</si>
  <si>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</si>
  <si>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</si>
  <si>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</si>
  <si>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</si>
  <si>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</si>
  <si>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</si>
  <si>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</si>
  <si>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</si>
  <si>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</si>
  <si>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</si>
  <si>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</si>
  <si>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</si>
  <si>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</si>
  <si>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</si>
  <si>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</si>
  <si>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</si>
  <si>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</si>
  <si>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</si>
  <si>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</si>
  <si>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</si>
  <si>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</si>
  <si>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</si>
  <si>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</si>
  <si>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</si>
  <si>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</si>
  <si>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</si>
  <si>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</si>
  <si>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</si>
  <si>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</si>
  <si>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</si>
  <si>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</si>
  <si>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</si>
  <si>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</si>
  <si>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</si>
  <si>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</si>
  <si>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</si>
  <si>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</si>
  <si>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</si>
  <si>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</si>
  <si>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</si>
  <si>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</si>
  <si>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</si>
  <si>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</si>
  <si>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</si>
  <si>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</si>
  <si>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</si>
  <si>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</si>
  <si>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</si>
  <si>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</si>
  <si>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</si>
  <si>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</si>
  <si>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</si>
  <si>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</si>
  <si>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</si>
  <si>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</si>
  <si>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</si>
  <si>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</si>
  <si>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</si>
  <si>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</si>
  <si>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</si>
  <si>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</si>
  <si>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</si>
  <si>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</si>
  <si>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</si>
  <si>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</si>
  <si>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</si>
  <si>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</si>
  <si>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</si>
  <si>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</si>
  <si>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</si>
  <si>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</si>
  <si>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</si>
  <si>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</si>
  <si>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</si>
  <si>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</si>
  <si>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</si>
  <si>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</si>
  <si>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</si>
  <si>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</si>
  <si>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</si>
  <si>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</si>
  <si>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</si>
  <si>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</si>
  <si>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</si>
  <si>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</si>
  <si>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</si>
  <si>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</si>
  <si>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</si>
  <si>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</si>
  <si>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</si>
  <si>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</si>
  <si>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</si>
  <si>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</si>
  <si>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</si>
  <si>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</si>
  <si>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</si>
  <si>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</si>
  <si>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</si>
  <si>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</si>
  <si>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</si>
  <si>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</si>
  <si>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</si>
  <si>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</si>
  <si>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</si>
  <si>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</si>
  <si>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</si>
  <si>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</si>
  <si>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</si>
  <si>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</si>
  <si>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</si>
  <si>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</si>
  <si>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</si>
  <si>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</si>
  <si>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</si>
  <si>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</si>
  <si>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</si>
  <si>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</si>
  <si>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</si>
  <si>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</si>
  <si>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</si>
  <si>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</si>
  <si>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</si>
  <si>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</si>
  <si>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</si>
  <si>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</si>
  <si>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</si>
  <si>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</si>
  <si>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</si>
  <si>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</si>
  <si>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</si>
  <si>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</si>
  <si>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</si>
  <si>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</si>
  <si>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</si>
  <si>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</si>
  <si>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</si>
  <si>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</si>
  <si>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</si>
  <si>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</si>
  <si>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</si>
  <si>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</si>
  <si>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</si>
  <si>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</si>
  <si>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</si>
  <si>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</si>
  <si>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</si>
  <si>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</si>
  <si>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</si>
  <si>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</si>
  <si>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</si>
  <si>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</si>
  <si>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</si>
  <si>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</si>
  <si>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</si>
  <si>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</si>
  <si>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</si>
  <si>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</si>
  <si>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</si>
  <si>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</si>
  <si>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</si>
  <si>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</si>
  <si>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</si>
  <si>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</si>
  <si>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</si>
  <si>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</si>
  <si>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</si>
  <si>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</si>
  <si>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</si>
  <si>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</si>
  <si>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</si>
  <si>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</si>
  <si>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</si>
  <si>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</si>
  <si>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</si>
  <si>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</si>
  <si>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</si>
  <si>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</si>
  <si>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</si>
  <si>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</si>
  <si>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</si>
  <si>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</si>
  <si>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</si>
  <si>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</si>
  <si>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</si>
  <si>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</si>
  <si>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</si>
  <si>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</si>
  <si>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</si>
  <si>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</si>
  <si>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</si>
  <si>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</si>
  <si>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</si>
  <si>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</si>
  <si>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</si>
  <si>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</si>
  <si>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</si>
  <si>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</si>
  <si>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</si>
  <si>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</si>
  <si>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</si>
  <si>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</si>
  <si>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</si>
  <si>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</si>
  <si>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</si>
  <si>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</si>
  <si>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</si>
  <si>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</si>
  <si>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</si>
  <si>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</si>
  <si>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</si>
  <si>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</si>
  <si>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</si>
  <si>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</si>
  <si>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</si>
  <si>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</si>
  <si>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</si>
  <si>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</si>
  <si>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</si>
  <si>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</si>
  <si>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</si>
  <si>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</si>
  <si>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</si>
  <si>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</si>
  <si>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</si>
  <si>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</si>
  <si>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</si>
  <si>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</si>
  <si>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</si>
  <si>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</si>
  <si>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</si>
  <si>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</si>
  <si>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</si>
  <si>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</si>
  <si>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</si>
  <si>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</si>
  <si>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</si>
  <si>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</si>
  <si>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</si>
  <si>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</si>
  <si>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</si>
  <si>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</si>
  <si>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</si>
  <si>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</si>
  <si>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</si>
  <si>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</si>
  <si>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</si>
  <si>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</si>
  <si>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</si>
  <si>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</si>
  <si>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</si>
  <si>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</si>
  <si>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</si>
  <si>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</si>
  <si>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</si>
  <si>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</si>
  <si>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</si>
  <si>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</si>
  <si>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</si>
  <si>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</si>
  <si>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</si>
  <si>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</si>
  <si>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</si>
  <si>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</si>
  <si>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</si>
  <si>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</si>
  <si>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</si>
  <si>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</si>
  <si>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</si>
  <si>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</si>
  <si>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</si>
  <si>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</si>
  <si>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</si>
  <si>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</si>
  <si>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</si>
  <si>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</si>
  <si>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</si>
  <si>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</si>
  <si>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</si>
  <si>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</si>
  <si>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</si>
  <si>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</si>
  <si>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</si>
  <si>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</si>
  <si>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</si>
  <si>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</si>
  <si>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</si>
  <si>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</si>
  <si>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</si>
  <si>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</si>
  <si>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</si>
  <si>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</si>
  <si>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</si>
  <si>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</si>
  <si>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</si>
  <si>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</si>
  <si>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</si>
  <si>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</si>
  <si>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</si>
  <si>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</si>
  <si>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</si>
  <si>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</si>
  <si>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</si>
  <si>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</si>
  <si>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</si>
  <si>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</si>
  <si>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</si>
  <si>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</si>
  <si>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</si>
  <si>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</si>
  <si>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</si>
  <si>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</si>
  <si>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</si>
  <si>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</si>
  <si>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</si>
  <si>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</si>
  <si>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</si>
  <si>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</si>
  <si>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</si>
  <si>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</si>
  <si>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</si>
  <si>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</si>
  <si>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</si>
  <si>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</si>
  <si>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</si>
  <si>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</si>
  <si>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</si>
  <si>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</si>
  <si>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</si>
  <si>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</si>
  <si>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</si>
  <si>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</si>
  <si>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</si>
  <si>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</si>
  <si>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</si>
  <si>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</si>
  <si>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</si>
  <si>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</si>
  <si>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</si>
  <si>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</si>
  <si>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</si>
  <si>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</si>
  <si>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</si>
  <si>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</si>
  <si>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</si>
  <si>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</si>
  <si>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</si>
  <si>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</si>
  <si>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</si>
  <si>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</si>
  <si>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</si>
  <si>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</si>
  <si>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</si>
  <si>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</si>
  <si>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</si>
  <si>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</si>
  <si>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</si>
  <si>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</si>
  <si>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</si>
  <si>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</si>
  <si>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</si>
  <si>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</si>
  <si>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</si>
  <si>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</si>
  <si>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</si>
  <si>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</si>
  <si>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</si>
  <si>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</si>
  <si>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</si>
  <si>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</si>
  <si>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</si>
  <si>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</si>
  <si>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</si>
  <si>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</si>
  <si>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</si>
  <si>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</si>
  <si>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</si>
  <si>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</si>
  <si>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</si>
  <si>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</si>
  <si>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</si>
  <si>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</si>
  <si>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</si>
  <si>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</si>
  <si>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</si>
  <si>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</si>
  <si>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</si>
  <si>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</si>
  <si>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</si>
  <si>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</si>
  <si>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</si>
  <si>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</si>
  <si>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</si>
  <si>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</si>
  <si>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</si>
  <si>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</si>
  <si>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</si>
  <si>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</si>
  <si>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</si>
  <si>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</si>
  <si>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</si>
  <si>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</si>
  <si>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</si>
  <si>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</si>
  <si>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</si>
  <si>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</si>
  <si>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</si>
  <si>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</si>
  <si>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</si>
  <si>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</si>
  <si>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</si>
  <si>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</si>
  <si>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</si>
  <si>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</si>
  <si>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</si>
  <si>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</si>
  <si>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</si>
  <si>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</si>
  <si>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</si>
  <si>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</si>
  <si>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</si>
  <si>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</si>
  <si>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</si>
  <si>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</si>
  <si>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</si>
  <si>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</si>
  <si>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</si>
  <si>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</si>
  <si>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</si>
  <si>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</si>
  <si>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</si>
  <si>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</si>
  <si>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</si>
  <si>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</si>
  <si>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</si>
  <si>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</si>
  <si>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</si>
  <si>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</si>
  <si>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</si>
  <si>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</si>
  <si>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</si>
  <si>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</si>
  <si>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</si>
  <si>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</si>
  <si>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</si>
  <si>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</si>
  <si>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</si>
  <si>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</si>
  <si>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</si>
  <si>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</si>
  <si>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</si>
  <si>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</si>
  <si>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</si>
  <si>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</si>
  <si>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</si>
  <si>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</si>
  <si>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</si>
  <si>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</si>
  <si>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</si>
  <si>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</si>
  <si>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</si>
  <si>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</si>
  <si>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</si>
  <si>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</si>
  <si>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</si>
  <si>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</si>
  <si>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</si>
  <si>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</si>
  <si>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</si>
  <si>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</si>
  <si>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</si>
  <si>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</si>
  <si>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</si>
  <si>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</si>
  <si>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</si>
  <si>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</si>
  <si>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</si>
  <si>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</si>
  <si>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</si>
  <si>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</si>
  <si>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</si>
  <si>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</si>
  <si>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</si>
  <si>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</si>
  <si>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</si>
  <si>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</si>
  <si>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</si>
  <si>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</si>
  <si>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</si>
  <si>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</si>
  <si>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</si>
  <si>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</si>
  <si>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</si>
  <si>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</si>
  <si>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</si>
  <si>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</si>
  <si>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</si>
  <si>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</si>
  <si>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</si>
  <si>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</si>
  <si>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</si>
  <si>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</si>
  <si>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</si>
  <si>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</si>
  <si>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</si>
  <si>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</si>
  <si>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</si>
  <si>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</si>
  <si>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</si>
  <si>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</si>
  <si>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</si>
  <si>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</si>
  <si>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</si>
  <si>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</si>
  <si>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</si>
  <si>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</si>
  <si>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</si>
  <si>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</si>
  <si>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</si>
  <si>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</si>
  <si>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</si>
  <si>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</si>
  <si>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</si>
  <si>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</si>
  <si>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</si>
  <si>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</si>
  <si>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</si>
  <si>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</si>
  <si>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</si>
  <si>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</si>
  <si>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</si>
  <si>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</si>
  <si>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</si>
  <si>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</si>
  <si>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</si>
  <si>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</si>
  <si>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</si>
  <si>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</si>
  <si>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</si>
  <si>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</si>
  <si>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</si>
  <si>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</si>
  <si>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</si>
  <si>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</si>
  <si>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</si>
  <si>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</si>
  <si>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</si>
  <si>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</si>
  <si>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</si>
  <si>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</si>
  <si>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</si>
  <si>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</si>
  <si>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</si>
  <si>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</si>
  <si>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</si>
  <si>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</si>
  <si>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</si>
  <si>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</si>
  <si>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</si>
  <si>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</si>
  <si>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</si>
  <si>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</si>
  <si>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</si>
  <si>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</si>
  <si>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</si>
  <si>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</si>
  <si>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</si>
  <si>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</si>
  <si>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</si>
  <si>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</si>
  <si>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</si>
  <si>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</si>
  <si>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</si>
  <si>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</si>
  <si>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</si>
  <si>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</si>
  <si>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</si>
  <si>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</si>
  <si>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</si>
  <si>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</si>
  <si>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</si>
  <si>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</si>
  <si>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</si>
  <si>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</si>
  <si>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</si>
  <si>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</si>
  <si>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</si>
  <si>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</si>
  <si>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</si>
  <si>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</si>
  <si>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</si>
  <si>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</si>
  <si>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</si>
  <si>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</si>
  <si>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</si>
  <si>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</si>
  <si>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</si>
  <si>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</si>
  <si>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</si>
  <si>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</si>
  <si>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</si>
  <si>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</si>
  <si>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</si>
  <si>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</si>
  <si>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</si>
  <si>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</si>
  <si>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</si>
  <si>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</si>
  <si>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</si>
  <si>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</si>
  <si>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</si>
  <si>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</si>
  <si>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</si>
  <si>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</si>
  <si>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</si>
  <si>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</si>
  <si>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</si>
  <si>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</si>
  <si>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</si>
  <si>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</si>
  <si>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</si>
  <si>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</si>
  <si>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</si>
  <si>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</si>
  <si>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</si>
  <si>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</si>
  <si>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</si>
  <si>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</si>
  <si>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</si>
  <si>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</si>
  <si>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</si>
  <si>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</si>
  <si>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</si>
  <si>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</si>
  <si>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</si>
  <si>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</si>
  <si>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</si>
  <si>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</si>
  <si>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</si>
  <si>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</si>
  <si>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</si>
  <si>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</si>
  <si>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</si>
  <si>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</si>
  <si>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</si>
  <si>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</si>
  <si>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</si>
  <si>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</si>
  <si>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</si>
  <si>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</si>
  <si>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</si>
  <si>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</si>
  <si>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</si>
  <si>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</si>
  <si>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</si>
  <si>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</si>
  <si>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</si>
  <si>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</si>
  <si>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</si>
  <si>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</si>
  <si>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</si>
  <si>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</si>
  <si>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</si>
  <si>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</si>
  <si>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</si>
  <si>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</si>
  <si>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</si>
  <si>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</si>
  <si>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</si>
  <si>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</si>
  <si>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</si>
  <si>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</si>
  <si>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</si>
  <si>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</si>
  <si>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</si>
  <si>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</si>
  <si>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</si>
  <si>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</si>
  <si>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</si>
  <si>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</si>
  <si>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</si>
  <si>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</si>
  <si>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</si>
  <si>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</si>
  <si>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</si>
  <si>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</si>
  <si>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</si>
  <si>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</si>
  <si>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</si>
  <si>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</si>
  <si>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</si>
  <si>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</si>
  <si>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</si>
  <si>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</si>
  <si>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</si>
  <si>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</si>
  <si>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</si>
  <si>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</si>
  <si>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</si>
  <si>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</si>
  <si>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</si>
  <si>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</si>
  <si>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</si>
  <si>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</si>
  <si>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</si>
  <si>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</si>
  <si>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</si>
  <si>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</si>
  <si>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</si>
  <si>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</si>
  <si>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</si>
  <si>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</si>
  <si>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</si>
  <si>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</si>
  <si>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</si>
  <si>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</si>
  <si>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</si>
  <si>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</si>
  <si>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</si>
  <si>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</si>
  <si>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</si>
  <si>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</si>
  <si>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</si>
  <si>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</si>
  <si>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</si>
  <si>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</si>
  <si>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</si>
  <si>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</si>
  <si>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</si>
  <si>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</si>
  <si>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</si>
  <si>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</si>
  <si>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</si>
  <si>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</si>
  <si>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</si>
  <si>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</si>
  <si>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</si>
  <si>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</si>
  <si>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</si>
  <si>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</si>
  <si>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</si>
  <si>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</si>
  <si>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</si>
  <si>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</si>
  <si>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</si>
  <si>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</si>
  <si>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</si>
  <si>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</si>
  <si>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</si>
  <si>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</si>
  <si>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</si>
  <si>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</si>
  <si>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</si>
  <si>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</si>
  <si>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</si>
  <si>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</si>
  <si>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</si>
  <si>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</si>
  <si>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</si>
  <si>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</si>
  <si>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</si>
  <si>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</si>
  <si>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</si>
  <si>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</si>
  <si>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</si>
  <si>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</si>
  <si>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</si>
  <si>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</si>
  <si>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</si>
  <si>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</si>
  <si>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</si>
  <si>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</si>
  <si>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</si>
  <si>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</si>
  <si>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</si>
  <si>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</si>
  <si>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</si>
  <si>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</si>
  <si>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</si>
  <si>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</si>
  <si>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</si>
  <si>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</si>
  <si>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</si>
  <si>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</si>
  <si>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</si>
  <si>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</si>
  <si>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</si>
  <si>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</si>
  <si>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</si>
  <si>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</si>
  <si>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</si>
  <si>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</si>
  <si>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</si>
  <si>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</si>
  <si>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</si>
  <si>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</si>
  <si>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</si>
  <si>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</si>
  <si>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</si>
  <si>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</si>
  <si>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</si>
  <si>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</si>
  <si>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</si>
  <si>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</si>
  <si>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</si>
  <si>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</si>
  <si>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</si>
  <si>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</si>
  <si>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</si>
  <si>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</si>
  <si>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</si>
  <si>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</si>
  <si>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</si>
  <si>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</si>
  <si>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</si>
  <si>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</si>
  <si>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</si>
  <si>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</si>
  <si>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</si>
  <si>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</si>
  <si>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</si>
  <si>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</si>
  <si>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</si>
  <si>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</si>
  <si>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</si>
  <si>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</si>
  <si>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</si>
  <si>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</si>
  <si>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</si>
  <si>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</si>
  <si>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</si>
  <si>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</si>
  <si>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</si>
  <si>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</si>
  <si>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</si>
  <si>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</si>
  <si>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</si>
  <si>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</si>
  <si>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</si>
  <si>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</si>
  <si>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</si>
  <si>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</si>
  <si>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</si>
  <si>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</si>
  <si>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</si>
  <si>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</si>
  <si>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</si>
  <si>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</si>
  <si>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</si>
  <si>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</si>
  <si>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</si>
  <si>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</si>
  <si>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</si>
  <si>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</si>
  <si>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</si>
  <si>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</si>
  <si>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</si>
  <si>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</si>
  <si>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</si>
  <si>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</si>
  <si>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</si>
  <si>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</si>
  <si>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</si>
  <si>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</si>
  <si>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</si>
  <si>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</si>
  <si>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</si>
  <si>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</si>
  <si>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</si>
  <si>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</si>
  <si>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</si>
  <si>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</si>
  <si>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</si>
  <si>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</si>
  <si>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</si>
  <si>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</si>
  <si>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</si>
  <si>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</si>
  <si>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</si>
  <si>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</si>
  <si>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</si>
  <si>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</si>
  <si>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</si>
  <si>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</si>
  <si>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</si>
  <si>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</si>
  <si>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</si>
  <si>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</si>
  <si>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</si>
  <si>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</si>
  <si>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</si>
  <si>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</si>
  <si>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</si>
  <si>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</si>
  <si>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</si>
  <si>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</si>
  <si>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</si>
  <si>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</si>
  <si>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</si>
  <si>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</si>
  <si>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</si>
  <si>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</si>
  <si>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</si>
  <si>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</si>
  <si>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</si>
  <si>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</si>
  <si>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</si>
  <si>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</si>
  <si>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</si>
  <si>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</si>
  <si>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</si>
  <si>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</si>
  <si>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</si>
  <si>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</si>
  <si>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</si>
  <si>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</si>
  <si>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</si>
  <si>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</si>
  <si>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</si>
  <si>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</si>
  <si>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</si>
  <si>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</si>
  <si>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</si>
  <si>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</si>
  <si>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</si>
  <si>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</si>
  <si>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</si>
  <si>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</si>
  <si>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</si>
  <si>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</si>
  <si>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</si>
  <si>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</si>
  <si>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</si>
  <si>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</si>
  <si>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</si>
  <si>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</si>
  <si>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</si>
  <si>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</si>
  <si>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</si>
  <si>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</si>
  <si>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</si>
  <si>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</si>
  <si>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</si>
  <si>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</si>
  <si>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</si>
  <si>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</si>
  <si>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</si>
  <si>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</si>
  <si>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</si>
  <si>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</si>
  <si>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</si>
  <si>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</si>
  <si>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</si>
  <si>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</si>
  <si>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</si>
  <si>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</si>
  <si>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</si>
  <si>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</si>
  <si>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</si>
  <si>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</si>
  <si>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</si>
  <si>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</si>
  <si>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</si>
  <si>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</si>
  <si>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</si>
  <si>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</si>
  <si>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</si>
  <si>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</si>
  <si>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</si>
  <si>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</si>
  <si>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</si>
  <si>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</si>
  <si>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</si>
  <si>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</si>
  <si>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</si>
  <si>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</si>
  <si>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</si>
  <si>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</si>
  <si>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</si>
  <si>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</si>
  <si>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</si>
  <si>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</si>
  <si>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</si>
  <si>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</si>
  <si>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</si>
  <si>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</si>
  <si>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</si>
  <si>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</si>
  <si>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</si>
  <si>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</si>
  <si>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</si>
  <si>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</si>
  <si>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</si>
  <si>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</si>
  <si>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</si>
  <si>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</si>
  <si>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</si>
  <si>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</si>
  <si>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</si>
  <si>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</si>
  <si>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</si>
  <si>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</si>
  <si>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</si>
  <si>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</si>
  <si>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</si>
  <si>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</si>
  <si>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</si>
  <si>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</si>
  <si>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</si>
  <si>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</si>
  <si>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</si>
  <si>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</si>
  <si>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</si>
  <si>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</si>
  <si>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</si>
  <si>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</si>
  <si>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</si>
  <si>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</si>
  <si>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</si>
  <si>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</si>
  <si>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</si>
  <si>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</si>
  <si>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</si>
  <si>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</si>
  <si>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</si>
  <si>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</si>
  <si>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</si>
  <si>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</si>
  <si>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</si>
  <si>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</si>
  <si>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</si>
  <si>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</si>
  <si>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</si>
  <si>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</si>
  <si>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</si>
  <si>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</si>
  <si>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</si>
  <si>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</si>
  <si>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</si>
  <si>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</si>
  <si>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</si>
  <si>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</si>
  <si>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</si>
  <si>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</si>
  <si>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</si>
  <si>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</si>
  <si>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</si>
  <si>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</si>
  <si>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</si>
  <si>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</si>
  <si>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</si>
  <si>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</si>
  <si>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</si>
  <si>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</si>
  <si>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</si>
  <si>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</si>
  <si>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</si>
  <si>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</si>
  <si>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</si>
  <si>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</si>
  <si>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</si>
  <si>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</si>
  <si>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</si>
  <si>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</si>
  <si>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</si>
  <si>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</si>
  <si>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</si>
  <si>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</si>
  <si>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</si>
  <si>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</si>
  <si>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</si>
  <si>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</si>
  <si>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</si>
  <si>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</si>
  <si>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</si>
  <si>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</si>
  <si>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</si>
  <si>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</si>
  <si>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</si>
  <si>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</si>
  <si>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</si>
  <si>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</si>
  <si>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</si>
  <si>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</si>
  <si>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</si>
  <si>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</si>
  <si>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</si>
  <si>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</si>
  <si>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</si>
  <si>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</si>
  <si>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</si>
  <si>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</si>
  <si>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</si>
  <si>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</si>
  <si>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</si>
  <si>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</si>
  <si>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</si>
  <si>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</si>
  <si>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</si>
  <si>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</si>
  <si>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</si>
  <si>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</si>
  <si>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</si>
  <si>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</si>
  <si>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</si>
  <si>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</si>
  <si>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</si>
  <si>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</si>
  <si>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</si>
  <si>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</si>
  <si>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</si>
  <si>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</si>
  <si>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</si>
  <si>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</si>
  <si>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</si>
  <si>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</si>
  <si>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</si>
  <si>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</si>
  <si>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</si>
  <si>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</si>
  <si>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</si>
  <si>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</si>
  <si>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</si>
  <si>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</si>
  <si>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</si>
  <si>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</si>
  <si>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</si>
  <si>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</si>
  <si>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</si>
  <si>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</si>
  <si>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</si>
  <si>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</si>
  <si>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</si>
  <si>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</si>
  <si>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</si>
  <si>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</si>
  <si>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</si>
  <si>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</si>
  <si>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</si>
  <si>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</si>
  <si>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</si>
  <si>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</si>
  <si>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</si>
  <si>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</si>
  <si>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</si>
  <si>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</si>
  <si>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</si>
  <si>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</si>
  <si>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</si>
  <si>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</si>
  <si>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</si>
  <si>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</si>
  <si>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</si>
  <si>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</si>
  <si>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</si>
  <si>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</si>
  <si>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</si>
  <si>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</si>
  <si>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</si>
  <si>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</si>
  <si>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</si>
  <si>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</si>
  <si>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</si>
  <si>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</si>
  <si>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</si>
  <si>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</si>
  <si>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</si>
  <si>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</si>
  <si>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</si>
  <si>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</si>
  <si>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</si>
  <si>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</si>
  <si>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</si>
  <si>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</si>
  <si>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</si>
  <si>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</si>
  <si>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</si>
  <si>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</si>
  <si>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</si>
  <si>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</si>
  <si>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</si>
  <si>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</si>
  <si>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</si>
  <si>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</si>
  <si>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</si>
  <si>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</si>
  <si>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</si>
  <si>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</si>
  <si>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</si>
  <si>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</si>
  <si>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</si>
  <si>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</si>
  <si>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</si>
  <si>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</si>
  <si>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</si>
  <si>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</si>
  <si>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</si>
  <si>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</si>
  <si>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</si>
  <si>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</si>
  <si>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</si>
  <si>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</si>
  <si>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</si>
  <si>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</si>
  <si>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</si>
  <si>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</si>
  <si>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</si>
  <si>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</si>
  <si>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</si>
  <si>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</si>
  <si>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</si>
  <si>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</si>
  <si>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</si>
  <si>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</si>
  <si>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</si>
  <si>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</si>
  <si>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</si>
  <si>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</si>
  <si>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</si>
  <si>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</si>
  <si>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</si>
  <si>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</si>
  <si>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</si>
  <si>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</si>
  <si>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</si>
  <si>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</si>
  <si>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</si>
  <si>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</si>
  <si>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</si>
  <si>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</si>
  <si>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</si>
  <si>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</si>
  <si>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</si>
  <si>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</si>
  <si>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</si>
  <si>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</si>
  <si>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</si>
  <si>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</si>
  <si>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</si>
  <si>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</si>
  <si>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</si>
  <si>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</si>
  <si>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</si>
  <si>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</si>
  <si>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</si>
  <si>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</si>
  <si>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</si>
  <si>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</si>
  <si>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</si>
  <si>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</si>
  <si>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</si>
  <si>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</si>
  <si>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</si>
  <si>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</si>
  <si>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</si>
  <si>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</si>
  <si>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</si>
  <si>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</si>
  <si>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</si>
  <si>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</si>
  <si>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</si>
  <si>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</si>
  <si>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</si>
  <si>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</si>
  <si>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</si>
  <si>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</si>
  <si>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</si>
  <si>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</si>
  <si>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</si>
  <si>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</si>
  <si>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</si>
  <si>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</si>
  <si>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</si>
  <si>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</si>
  <si>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</si>
  <si>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</si>
  <si>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</si>
  <si>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</si>
  <si>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</si>
  <si>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</si>
  <si>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</si>
  <si>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</si>
  <si>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</si>
  <si>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</si>
  <si>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</si>
  <si>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</si>
  <si>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</si>
  <si>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</si>
  <si>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</si>
  <si>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</si>
  <si>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</si>
  <si>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</si>
  <si>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</si>
  <si>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</si>
  <si>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</si>
  <si>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</si>
  <si>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</si>
  <si>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</si>
  <si>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</si>
  <si>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</si>
  <si>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</si>
  <si>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</si>
  <si>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</si>
  <si>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</si>
  <si>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</si>
  <si>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</si>
  <si>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</si>
  <si>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</si>
  <si>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</si>
  <si>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</si>
  <si>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</si>
  <si>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</si>
  <si>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</si>
  <si>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</si>
  <si>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</si>
  <si>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</si>
  <si>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</si>
  <si>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</si>
  <si>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</si>
  <si>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</si>
  <si>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</si>
  <si>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</si>
  <si>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</si>
  <si>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</si>
  <si>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</si>
  <si>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</si>
  <si>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</si>
  <si>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</si>
  <si>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</si>
  <si>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</si>
  <si>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</si>
  <si>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</si>
  <si>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</si>
  <si>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</si>
  <si>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</si>
  <si>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</si>
  <si>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</si>
  <si>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</si>
  <si>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</si>
  <si>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</si>
  <si>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</si>
  <si>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</si>
  <si>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</si>
  <si>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</si>
  <si>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</si>
  <si>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</si>
  <si>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</si>
  <si>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</si>
  <si>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</si>
  <si>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</si>
  <si>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</si>
  <si>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</si>
  <si>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</si>
  <si>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</si>
  <si>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</si>
  <si>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</si>
  <si>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</si>
  <si>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</si>
  <si>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</si>
  <si>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</si>
  <si>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</si>
  <si>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</si>
  <si>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</si>
  <si>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</si>
  <si>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</si>
  <si>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</si>
  <si>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</si>
  <si>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</si>
  <si>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</si>
  <si>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</si>
  <si>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</si>
  <si>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</si>
  <si>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</si>
  <si>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</si>
  <si>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</si>
  <si>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</si>
  <si>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</si>
  <si>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</si>
  <si>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</si>
  <si>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</si>
  <si>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</si>
  <si>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</si>
  <si>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</si>
  <si>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</si>
  <si>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</si>
  <si>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</si>
  <si>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</si>
  <si>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</si>
  <si>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</si>
  <si>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</si>
  <si>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</si>
  <si>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</si>
  <si>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</si>
  <si>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</si>
  <si>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</si>
  <si>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</si>
  <si>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</si>
  <si>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</si>
  <si>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</si>
  <si>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</si>
  <si>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</si>
  <si>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</si>
  <si>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</si>
  <si>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</si>
  <si>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</si>
  <si>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</si>
  <si>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</si>
  <si>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</si>
  <si>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</si>
  <si>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</si>
  <si>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</si>
  <si>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</si>
  <si>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</si>
  <si>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</si>
  <si>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</si>
  <si>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</si>
  <si>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</si>
  <si>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</si>
  <si>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</si>
  <si>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</si>
  <si>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</si>
  <si>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</si>
  <si>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</si>
  <si>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</si>
  <si>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</si>
  <si>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</si>
  <si>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</si>
  <si>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</si>
  <si>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</si>
  <si>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</si>
  <si>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</si>
  <si>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</si>
  <si>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</si>
  <si>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</si>
  <si>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</si>
  <si>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</si>
  <si>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</si>
  <si>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</si>
  <si>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</si>
  <si>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</si>
  <si>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</si>
  <si>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</si>
  <si>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</si>
  <si>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</si>
  <si>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</si>
  <si>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</si>
  <si>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</si>
  <si>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</si>
  <si>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</si>
  <si>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</si>
  <si>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</si>
  <si>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</si>
  <si>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</si>
  <si>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</si>
  <si>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</si>
  <si>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</si>
  <si>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</si>
  <si>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</si>
  <si>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</si>
  <si>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</si>
  <si>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</si>
  <si>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</si>
  <si>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</si>
  <si>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</si>
  <si>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</si>
  <si>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</si>
  <si>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</si>
  <si>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</si>
  <si>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</si>
  <si>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</si>
  <si>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</si>
  <si>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</si>
  <si>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</si>
  <si>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</si>
  <si>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</si>
  <si>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</si>
  <si>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</si>
  <si>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</si>
  <si>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</si>
  <si>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</si>
  <si>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</si>
  <si>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</si>
  <si>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</si>
  <si>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</si>
  <si>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</si>
  <si>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</si>
  <si>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</si>
  <si>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</si>
  <si>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</si>
  <si>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</si>
  <si>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</si>
  <si>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</si>
  <si>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</si>
  <si>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</si>
  <si>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</si>
  <si>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</si>
  <si>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</si>
  <si>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</si>
  <si>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</si>
  <si>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</si>
  <si>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</si>
  <si>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</si>
  <si>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</si>
  <si>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</si>
  <si>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</si>
  <si>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</si>
  <si>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</si>
  <si>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</si>
  <si>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</si>
  <si>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</si>
  <si>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</si>
  <si>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</si>
  <si>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</si>
  <si>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</si>
  <si>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</si>
  <si>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</si>
  <si>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</si>
  <si>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</si>
  <si>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</si>
  <si>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</si>
  <si>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</si>
  <si>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</si>
  <si>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</si>
  <si>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</si>
  <si>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</si>
  <si>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</si>
  <si>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</si>
  <si>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</si>
  <si>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</si>
  <si>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</si>
  <si>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</si>
  <si>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</si>
  <si>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</si>
  <si>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</si>
  <si>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</si>
  <si>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</si>
  <si>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</si>
  <si>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</si>
  <si>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</si>
  <si>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</si>
  <si>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</si>
  <si>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</si>
  <si>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</si>
  <si>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</si>
  <si>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</si>
  <si>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</si>
  <si>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</si>
  <si>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</si>
  <si>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</si>
  <si>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</si>
  <si>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</si>
  <si>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</si>
  <si>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</si>
  <si>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</si>
  <si>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</si>
  <si>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</si>
  <si>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</si>
  <si>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</si>
  <si>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</si>
  <si>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</si>
  <si>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</si>
  <si>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</si>
  <si>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</si>
  <si>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</si>
  <si>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</si>
  <si>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</si>
  <si>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</si>
  <si>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</si>
  <si>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</si>
  <si>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</si>
  <si>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</si>
  <si>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</si>
  <si>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</si>
  <si>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</si>
  <si>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</si>
  <si>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</si>
  <si>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</si>
  <si>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</si>
  <si>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</si>
  <si>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</si>
  <si>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</si>
  <si>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</si>
  <si>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</si>
  <si>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</si>
  <si>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</si>
  <si>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</si>
  <si>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</si>
  <si>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</si>
  <si>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</si>
  <si>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</si>
  <si>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</si>
  <si>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</si>
  <si>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</si>
  <si>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</si>
  <si>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</si>
  <si>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</si>
  <si>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</si>
  <si>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</si>
  <si>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</si>
  <si>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</si>
  <si>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</si>
  <si>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</si>
  <si>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</si>
  <si>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</si>
  <si>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</si>
  <si>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</si>
  <si>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</si>
  <si>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</si>
  <si>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</si>
  <si>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</si>
  <si>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</si>
  <si>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</si>
  <si>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</si>
  <si>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</si>
  <si>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</si>
  <si>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</si>
  <si>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</si>
  <si>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</si>
  <si>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</si>
  <si>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</si>
  <si>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</si>
  <si>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</si>
  <si>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</si>
  <si>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</si>
  <si>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</si>
  <si>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</si>
  <si>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</si>
  <si>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</si>
  <si>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</si>
  <si>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</si>
  <si>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</si>
  <si>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</si>
  <si>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</si>
  <si>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</si>
  <si>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</si>
  <si>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</si>
  <si>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</si>
  <si>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</si>
  <si>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</si>
  <si>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</si>
  <si>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</si>
  <si>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</si>
  <si>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</si>
  <si>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</si>
  <si>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</si>
  <si>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</si>
  <si>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</si>
  <si>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</si>
  <si>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</si>
  <si>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</si>
  <si>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</si>
  <si>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</si>
  <si>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</si>
  <si>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</si>
  <si>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</si>
  <si>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</si>
  <si>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</si>
  <si>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</si>
  <si>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</si>
  <si>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</si>
  <si>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</si>
  <si>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</si>
  <si>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</si>
  <si>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</si>
  <si>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</si>
  <si>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</si>
  <si>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</si>
  <si>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</si>
  <si>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</si>
  <si>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</si>
  <si>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</si>
  <si>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</si>
  <si>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</si>
  <si>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</si>
  <si>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</si>
  <si>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</si>
  <si>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</si>
  <si>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</si>
  <si>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</si>
  <si>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</si>
  <si>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</si>
  <si>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</si>
  <si>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</si>
  <si>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</si>
  <si>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</si>
  <si>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</si>
  <si>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</si>
  <si>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</si>
  <si>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</si>
  <si>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</si>
  <si>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</si>
  <si>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</si>
  <si>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</si>
  <si>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</si>
  <si>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</si>
  <si>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</si>
  <si>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</si>
  <si>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</si>
  <si>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</si>
  <si>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</si>
  <si>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</si>
  <si>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</si>
  <si>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</si>
  <si>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</si>
  <si>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</si>
  <si>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</si>
  <si>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</si>
  <si>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</si>
  <si>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</si>
  <si>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</si>
  <si>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</si>
  <si>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</si>
  <si>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</si>
  <si>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</si>
  <si>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</si>
  <si>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</si>
  <si>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</si>
  <si>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</si>
  <si>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</si>
  <si>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</si>
  <si>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</si>
  <si>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</si>
  <si>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</si>
  <si>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</si>
  <si>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</si>
  <si>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</si>
  <si>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</si>
  <si>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</si>
  <si>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</si>
  <si>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</si>
  <si>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</si>
  <si>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</si>
  <si>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</si>
  <si>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</si>
  <si>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</si>
  <si>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</si>
  <si>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</si>
  <si>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</si>
  <si>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</si>
  <si>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</si>
  <si>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</si>
  <si>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</si>
  <si>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</si>
  <si>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</si>
  <si>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</si>
  <si>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</si>
  <si>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</si>
  <si>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</si>
  <si>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</si>
  <si>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</si>
  <si>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</si>
  <si>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</si>
  <si>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</si>
  <si>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</si>
  <si>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</si>
  <si>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</si>
  <si>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</si>
  <si>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</si>
  <si>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</si>
  <si>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</si>
  <si>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</si>
  <si>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</si>
  <si>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</si>
  <si>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</si>
  <si>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</si>
  <si>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</si>
  <si>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</si>
  <si>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</si>
  <si>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</si>
  <si>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</si>
  <si>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</si>
  <si>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</si>
  <si>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</si>
  <si>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</si>
  <si>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</si>
  <si>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</si>
  <si>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</si>
  <si>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</si>
  <si>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</si>
  <si>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</si>
  <si>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</si>
  <si>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</si>
  <si>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</si>
  <si>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</si>
  <si>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</si>
  <si>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</si>
  <si>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</si>
  <si>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</si>
  <si>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</si>
  <si>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</si>
  <si>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</si>
  <si>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</si>
  <si>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</si>
  <si>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</si>
  <si>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</si>
  <si>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</si>
  <si>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</si>
  <si>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</si>
  <si>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</si>
  <si>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</si>
  <si>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</si>
  <si>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</si>
  <si>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</si>
  <si>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</si>
  <si>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</si>
  <si>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</si>
  <si>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</si>
  <si>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</si>
  <si>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</si>
  <si>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</si>
  <si>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</si>
  <si>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</si>
  <si>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</si>
  <si>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</si>
  <si>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</si>
  <si>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</si>
  <si>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</si>
  <si>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</si>
  <si>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</si>
  <si>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</si>
  <si>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</si>
  <si>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</si>
  <si>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</si>
  <si>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</si>
  <si>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</si>
  <si>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</si>
  <si>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</si>
  <si>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</si>
  <si>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</si>
  <si>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</si>
  <si>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</si>
  <si>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</si>
  <si>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</si>
  <si>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</si>
  <si>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</si>
  <si>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</si>
  <si>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</si>
  <si>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</si>
  <si>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</si>
  <si>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</si>
  <si>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</si>
  <si>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</si>
  <si>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</si>
  <si>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</si>
  <si>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</si>
  <si>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</si>
  <si>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</si>
  <si>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</si>
  <si>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</si>
  <si>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</si>
  <si>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</si>
  <si>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</si>
  <si>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</si>
  <si>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</si>
  <si>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</si>
  <si>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</si>
  <si>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</si>
  <si>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</si>
  <si>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</si>
  <si>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</si>
  <si>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</si>
  <si>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</si>
  <si>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</si>
  <si>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</si>
  <si>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</si>
  <si>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</si>
  <si>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</si>
  <si>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</si>
  <si>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</si>
  <si>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</si>
  <si>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</si>
  <si>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</si>
  <si>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</si>
  <si>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</si>
  <si>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</si>
  <si>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</si>
  <si>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</si>
  <si>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</si>
  <si>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</si>
  <si>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</si>
  <si>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</si>
  <si>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</si>
  <si>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</si>
  <si>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</si>
  <si>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</si>
  <si>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</si>
  <si>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</si>
  <si>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</si>
  <si>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</si>
  <si>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</si>
  <si>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</si>
  <si>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</si>
  <si>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</si>
  <si>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</si>
  <si>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</si>
  <si>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</si>
  <si>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</si>
  <si>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</si>
  <si>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</si>
  <si>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</si>
  <si>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</si>
  <si>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</si>
  <si>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</si>
  <si>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</si>
  <si>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</si>
  <si>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</si>
  <si>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</si>
  <si>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</si>
  <si>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</si>
  <si>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</si>
  <si>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</si>
  <si>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</si>
  <si>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</si>
  <si>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</si>
  <si>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</si>
  <si>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</si>
  <si>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</si>
  <si>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</si>
  <si>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</si>
  <si>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</si>
  <si>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</si>
  <si>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</si>
  <si>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</si>
  <si>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</si>
  <si>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</si>
  <si>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</si>
  <si>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</si>
  <si>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</si>
  <si>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</si>
  <si>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</si>
  <si>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</si>
  <si>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</si>
  <si>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</si>
  <si>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</si>
  <si>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</si>
  <si>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</si>
  <si>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</si>
  <si>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</si>
  <si>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</si>
  <si>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</si>
  <si>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</si>
  <si>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</si>
  <si>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</si>
  <si>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</si>
  <si>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</si>
  <si>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</si>
  <si>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</si>
  <si>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</si>
  <si>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</si>
  <si>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</si>
  <si>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</si>
  <si>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</si>
  <si>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</si>
  <si>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</si>
  <si>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</si>
  <si>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</si>
  <si>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</si>
  <si>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</si>
  <si>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</si>
  <si>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</si>
  <si>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</si>
  <si>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</si>
  <si>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</si>
  <si>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</si>
  <si>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</si>
  <si>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</si>
  <si>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</si>
  <si>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</si>
  <si>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</si>
  <si>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</si>
  <si>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</si>
  <si>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</si>
  <si>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</si>
  <si>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</si>
  <si>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</si>
  <si>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</si>
  <si>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</si>
  <si>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</si>
  <si>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</si>
  <si>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</si>
  <si>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</si>
  <si>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</si>
  <si>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</si>
  <si>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</si>
  <si>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</si>
  <si>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</si>
  <si>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</si>
  <si>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</si>
  <si>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</si>
  <si>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</si>
  <si>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</si>
  <si>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</si>
  <si>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</si>
  <si>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</si>
  <si>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</si>
  <si>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</si>
  <si>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</si>
  <si>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</si>
  <si>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</si>
  <si>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</si>
  <si>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</si>
  <si>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</si>
  <si>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</si>
  <si>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</si>
  <si>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</si>
  <si>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</si>
  <si>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</si>
  <si>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</si>
  <si>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</si>
  <si>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</si>
  <si>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</si>
  <si>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</si>
  <si>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</si>
  <si>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</si>
  <si>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</si>
  <si>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</si>
  <si>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</si>
  <si>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</si>
  <si>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</si>
  <si>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</si>
  <si>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</si>
  <si>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</si>
  <si>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</si>
  <si>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</si>
  <si>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</si>
  <si>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</si>
  <si>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</si>
  <si>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</si>
  <si>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</si>
  <si>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</si>
  <si>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</si>
  <si>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</si>
  <si>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</si>
  <si>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</si>
  <si>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</si>
  <si>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</si>
  <si>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</si>
  <si>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</si>
  <si>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</si>
  <si>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</si>
  <si>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</si>
  <si>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</si>
  <si>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</si>
  <si>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</si>
  <si>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</si>
  <si>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</si>
  <si>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</si>
  <si>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</si>
  <si>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</si>
  <si>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</si>
  <si>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</si>
  <si>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</si>
  <si>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</si>
  <si>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</si>
  <si>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</si>
  <si>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</si>
  <si>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</si>
  <si>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</si>
  <si>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</si>
  <si>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</si>
  <si>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</si>
  <si>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</si>
  <si>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</si>
  <si>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</si>
  <si>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</si>
  <si>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</si>
  <si>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</si>
  <si>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</si>
  <si>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</si>
  <si>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</si>
  <si>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</si>
  <si>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</si>
  <si>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</si>
  <si>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</si>
  <si>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</si>
  <si>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</si>
  <si>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</si>
  <si>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</si>
  <si>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</si>
  <si>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</si>
  <si>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</si>
  <si>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</si>
  <si>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</si>
  <si>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</si>
  <si>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</si>
  <si>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</si>
  <si>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</si>
  <si>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</si>
  <si>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</si>
  <si>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</si>
  <si>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</si>
  <si>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</si>
  <si>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</si>
  <si>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</si>
  <si>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</si>
  <si>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</si>
  <si>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</si>
  <si>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</si>
  <si>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</si>
  <si>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</si>
  <si>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</si>
  <si>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</si>
  <si>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</si>
  <si>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</si>
  <si>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</si>
  <si>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</si>
  <si>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</si>
  <si>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</si>
  <si>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</si>
  <si>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</si>
  <si>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</si>
  <si>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</si>
  <si>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</si>
  <si>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</si>
  <si>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</si>
  <si>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</si>
  <si>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</si>
  <si>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</si>
  <si>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</si>
  <si>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</si>
  <si>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</si>
  <si>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</si>
  <si>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</si>
  <si>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</si>
  <si>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</si>
  <si>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</si>
  <si>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</si>
  <si>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</si>
  <si>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</si>
  <si>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</si>
  <si>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</si>
  <si>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</si>
  <si>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</si>
  <si>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</si>
  <si>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</si>
  <si>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</si>
  <si>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</si>
  <si>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</si>
  <si>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</si>
  <si>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</si>
  <si>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</si>
  <si>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</si>
  <si>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</si>
  <si>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</si>
  <si>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</si>
  <si>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</si>
  <si>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</si>
  <si>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</si>
  <si>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</si>
  <si>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</si>
  <si>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</si>
  <si>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</si>
  <si>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</si>
  <si>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</si>
  <si>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</si>
  <si>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</si>
  <si>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</si>
  <si>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</si>
  <si>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</si>
  <si>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</si>
  <si>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</si>
  <si>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</si>
  <si>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</si>
  <si>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</si>
  <si>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</si>
  <si>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</si>
  <si>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</si>
  <si>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</si>
  <si>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</si>
  <si>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</si>
  <si>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</si>
  <si>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</si>
  <si>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</si>
  <si>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</si>
  <si>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</si>
  <si>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</si>
  <si>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</si>
  <si>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</si>
  <si>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</si>
  <si>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</si>
  <si>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</si>
  <si>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</si>
  <si>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</si>
  <si>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</si>
  <si>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</si>
  <si>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</si>
  <si>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</si>
  <si>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</si>
  <si>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</si>
  <si>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</si>
  <si>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</si>
  <si>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</si>
  <si>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</si>
  <si>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</si>
  <si>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</si>
  <si>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</si>
  <si>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</si>
  <si>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</si>
  <si>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</si>
  <si>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</si>
  <si>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</si>
  <si>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</si>
  <si>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</si>
  <si>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</si>
  <si>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</si>
  <si>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</si>
  <si>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</si>
  <si>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</si>
  <si>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</si>
  <si>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</si>
  <si>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</si>
  <si>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</si>
  <si>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</si>
  <si>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</si>
  <si>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</si>
  <si>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</si>
  <si>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</si>
  <si>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</si>
  <si>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</si>
  <si>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</si>
  <si>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</si>
  <si>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</si>
  <si>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</si>
  <si>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</si>
  <si>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</si>
  <si>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</si>
  <si>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</si>
  <si>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</si>
  <si>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</si>
  <si>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</si>
  <si>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</si>
  <si>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</si>
  <si>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</si>
  <si>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</si>
  <si>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</si>
  <si>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</si>
  <si>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</si>
  <si>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</si>
  <si>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</si>
  <si>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</si>
  <si>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</si>
  <si>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</si>
  <si>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</si>
  <si>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</si>
  <si>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</si>
  <si>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</si>
  <si>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</si>
  <si>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</si>
  <si>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</si>
  <si>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</si>
  <si>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</si>
  <si>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</si>
  <si>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</si>
  <si>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</si>
  <si>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</si>
  <si>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</si>
  <si>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</si>
  <si>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</si>
  <si>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</si>
  <si>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</si>
  <si>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</si>
  <si>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</si>
  <si>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</si>
  <si>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</si>
  <si>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</si>
  <si>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</si>
  <si>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</si>
  <si>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</si>
  <si>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</si>
  <si>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</si>
  <si>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</si>
  <si>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</si>
  <si>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</si>
  <si>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</si>
  <si>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</si>
  <si>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</si>
  <si>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</si>
  <si>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</si>
  <si>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</si>
  <si>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</si>
  <si>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</si>
  <si>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</si>
  <si>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</si>
  <si>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</si>
  <si>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</si>
  <si>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</si>
  <si>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</si>
  <si>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</si>
  <si>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</si>
  <si>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</si>
  <si>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</si>
  <si>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</si>
  <si>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</si>
  <si>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</si>
  <si>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</si>
  <si>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</si>
  <si>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</si>
  <si>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</si>
  <si>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</si>
  <si>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</si>
  <si>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</si>
  <si>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</si>
  <si>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</si>
  <si>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</si>
  <si>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</si>
  <si>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</si>
  <si>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</si>
  <si>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</si>
  <si>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</si>
  <si>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</si>
  <si>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</si>
  <si>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</si>
  <si>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</si>
  <si>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</si>
  <si>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</si>
  <si>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</si>
  <si>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</si>
  <si>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</si>
  <si>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</si>
  <si>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</si>
  <si>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</si>
  <si>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</si>
  <si>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</si>
  <si>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</si>
  <si>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</si>
  <si>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</si>
  <si>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</si>
  <si>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</si>
  <si>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</si>
  <si>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</si>
  <si>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</si>
  <si>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</si>
  <si>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</si>
  <si>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</si>
  <si>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</si>
  <si>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</si>
  <si>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</si>
  <si>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</si>
  <si>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</si>
  <si>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</si>
  <si>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</si>
  <si>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</si>
  <si>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</si>
  <si>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</si>
  <si>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</si>
  <si>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</si>
  <si>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</si>
  <si>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</si>
  <si>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</si>
  <si>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</si>
  <si>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</si>
  <si>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</si>
  <si>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</si>
  <si>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</si>
  <si>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</si>
  <si>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</si>
  <si>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</si>
  <si>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</si>
  <si>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</si>
  <si>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</si>
  <si>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</si>
  <si>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</si>
  <si>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</si>
  <si>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</si>
  <si>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</si>
  <si>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</si>
  <si>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</si>
  <si>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</si>
  <si>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</si>
  <si>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</si>
  <si>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</si>
  <si>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</si>
  <si>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</si>
  <si>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</si>
  <si>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</si>
  <si>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</si>
  <si>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</si>
  <si>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</si>
  <si>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</si>
  <si>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</si>
  <si>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</si>
  <si>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</si>
  <si>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</si>
  <si>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</si>
  <si>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</si>
  <si>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</si>
  <si>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</si>
  <si>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</si>
  <si>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</si>
  <si>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</si>
  <si>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</si>
  <si>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</si>
  <si>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</si>
  <si>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</si>
  <si>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</si>
  <si>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</si>
  <si>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</si>
  <si>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</si>
  <si>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</si>
  <si>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</si>
  <si>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</si>
  <si>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</si>
  <si>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</si>
  <si>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</si>
  <si>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</si>
  <si>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</si>
  <si>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</si>
  <si>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</si>
  <si>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</si>
  <si>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</si>
  <si>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</si>
  <si>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</si>
  <si>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</si>
  <si>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</si>
  <si>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</si>
  <si>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</si>
  <si>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</si>
  <si>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</si>
  <si>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</si>
  <si>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</si>
  <si>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</si>
  <si>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</si>
  <si>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</si>
  <si>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</si>
  <si>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</si>
  <si>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</si>
  <si>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</si>
  <si>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</si>
  <si>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</si>
  <si>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</si>
  <si>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</si>
  <si>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</si>
  <si>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</si>
  <si>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</si>
  <si>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</si>
  <si>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</si>
  <si>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</si>
  <si>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</si>
  <si>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</si>
  <si>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</si>
  <si>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</si>
  <si>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</si>
  <si>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</si>
  <si>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</si>
  <si>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</si>
  <si>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</si>
  <si>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</si>
  <si>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</si>
  <si>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</si>
  <si>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</si>
  <si>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</si>
  <si>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</si>
  <si>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</si>
  <si>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</si>
  <si>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</si>
  <si>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</si>
  <si>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</si>
  <si>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</si>
  <si>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</si>
  <si>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</si>
  <si>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</si>
  <si>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</si>
  <si>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</si>
  <si>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</si>
  <si>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</si>
  <si>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</si>
  <si>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</si>
  <si>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</si>
  <si>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</si>
  <si>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</si>
  <si>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</si>
  <si>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</si>
  <si>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</si>
  <si>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</si>
  <si>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</si>
  <si>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</si>
  <si>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</si>
  <si>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</si>
  <si>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</si>
  <si>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</si>
  <si>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</si>
  <si>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</si>
  <si>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</si>
  <si>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</si>
  <si>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</si>
  <si>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</si>
  <si>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</si>
  <si>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</si>
  <si>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</si>
  <si>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</si>
  <si>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</si>
  <si>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</si>
  <si>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</si>
  <si>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</si>
  <si>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</si>
  <si>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</si>
  <si>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</si>
  <si>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</si>
  <si>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</si>
  <si>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</si>
  <si>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</si>
  <si>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</si>
  <si>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</si>
  <si>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</si>
  <si>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</si>
  <si>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</si>
  <si>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</si>
  <si>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</si>
  <si>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</si>
  <si>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</si>
  <si>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</si>
  <si>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</si>
  <si>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</si>
  <si>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</si>
  <si>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</si>
  <si>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</si>
  <si>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</si>
  <si>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</si>
  <si>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</si>
  <si>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</si>
  <si>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</si>
  <si>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</si>
  <si>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</si>
  <si>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</si>
  <si>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</si>
  <si>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</si>
  <si>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</si>
  <si>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</si>
  <si>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</si>
  <si>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</si>
  <si>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</si>
  <si>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</si>
  <si>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</si>
  <si>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</si>
  <si>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</si>
  <si>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</si>
  <si>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</si>
  <si>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</si>
  <si>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</si>
  <si>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</si>
  <si>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</si>
  <si>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</si>
  <si>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</si>
  <si>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</si>
  <si>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</si>
  <si>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</si>
  <si>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</si>
  <si>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</si>
  <si>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</si>
  <si>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</si>
  <si>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</si>
  <si>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</si>
  <si>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</si>
  <si>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</si>
  <si>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</si>
  <si>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</si>
  <si>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</si>
  <si>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</si>
  <si>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</si>
  <si>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</si>
  <si>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</si>
  <si>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</si>
  <si>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</si>
  <si>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</si>
  <si>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</si>
  <si>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</si>
  <si>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</si>
  <si>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</si>
  <si>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</si>
  <si>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</si>
  <si>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</si>
  <si>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</si>
  <si>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</si>
  <si>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</si>
  <si>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</si>
  <si>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</si>
  <si>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</si>
  <si>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</si>
  <si>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</si>
  <si>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</si>
  <si>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</si>
  <si>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</si>
  <si>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</si>
  <si>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</si>
  <si>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</si>
  <si>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</si>
  <si>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</si>
  <si>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</si>
  <si>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</si>
  <si>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</si>
  <si>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</si>
  <si>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</si>
  <si>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</si>
  <si>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</si>
  <si>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</si>
  <si>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</si>
  <si>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</si>
  <si>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</si>
  <si>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</si>
  <si>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</si>
  <si>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</si>
  <si>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</si>
  <si>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</si>
  <si>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</si>
  <si>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</si>
  <si>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</si>
  <si>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</si>
  <si>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</si>
  <si>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</si>
  <si>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</si>
  <si>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</si>
  <si>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</si>
  <si>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</si>
  <si>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</si>
  <si>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</si>
  <si>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</si>
  <si>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</si>
  <si>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</si>
  <si>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</si>
  <si>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</si>
  <si>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</si>
  <si>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</si>
  <si>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</si>
  <si>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</si>
  <si>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</si>
  <si>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</si>
  <si>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</si>
  <si>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</si>
  <si>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</si>
  <si>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</si>
  <si>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</si>
  <si>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</si>
  <si>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</si>
  <si>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</si>
  <si>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</si>
  <si>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</si>
  <si>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</si>
  <si>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</si>
  <si>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</si>
  <si>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</si>
  <si>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</si>
  <si>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</si>
  <si>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</si>
  <si>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</si>
  <si>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</si>
  <si>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</si>
  <si>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</si>
  <si>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</si>
  <si>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</si>
  <si>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</si>
  <si>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</si>
  <si>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</si>
  <si>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</si>
  <si>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</si>
  <si>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</si>
  <si>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</si>
  <si>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</si>
  <si>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</si>
  <si>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</si>
  <si>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</si>
  <si>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</si>
  <si>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</si>
  <si>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</si>
  <si>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</si>
  <si>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</si>
  <si>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</si>
  <si>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</si>
  <si>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</si>
  <si>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</si>
  <si>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</si>
  <si>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</si>
  <si>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</si>
  <si>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</si>
  <si>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</si>
  <si>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</si>
  <si>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</si>
  <si>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</si>
  <si>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</si>
  <si>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</si>
  <si>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</si>
  <si>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</si>
  <si>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</si>
  <si>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</si>
  <si>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</si>
  <si>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</si>
  <si>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</si>
  <si>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</si>
  <si>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</si>
  <si>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</si>
  <si>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</si>
  <si>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</si>
  <si>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</si>
  <si>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</si>
  <si>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</si>
  <si>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</si>
  <si>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</si>
  <si>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</si>
  <si>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</si>
  <si>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</si>
  <si>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</si>
  <si>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</si>
  <si>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</si>
  <si>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</si>
  <si>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</si>
  <si>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</si>
  <si>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</si>
  <si>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</si>
  <si>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</si>
  <si>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</si>
  <si>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</si>
  <si>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</si>
  <si>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</si>
  <si>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</si>
  <si>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</si>
  <si>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</si>
  <si>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</si>
  <si>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</si>
  <si>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</si>
  <si>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</si>
  <si>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</si>
  <si>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</si>
  <si>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</si>
  <si>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</si>
  <si>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</si>
  <si>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</si>
  <si>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</si>
  <si>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</si>
  <si>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</si>
  <si>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</si>
  <si>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</si>
  <si>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</si>
  <si>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</si>
  <si>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</si>
  <si>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</si>
  <si>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</si>
  <si>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</si>
  <si>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</si>
  <si>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</si>
  <si>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</si>
  <si>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</si>
  <si>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</si>
  <si>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</si>
  <si>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</si>
  <si>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</si>
  <si>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</si>
  <si>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</si>
  <si>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</si>
  <si>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</si>
  <si>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</si>
  <si>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</si>
  <si>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</si>
  <si>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</si>
  <si>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</si>
  <si>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</si>
  <si>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</si>
  <si>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</si>
  <si>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</si>
  <si>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</si>
  <si>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</si>
  <si>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</si>
  <si>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</si>
  <si>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</si>
  <si>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</si>
  <si>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</si>
  <si>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</si>
  <si>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</si>
  <si>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</si>
  <si>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</si>
  <si>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</si>
  <si>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</si>
  <si>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</si>
  <si>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</si>
  <si>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</si>
  <si>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</si>
  <si>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</si>
  <si>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</si>
  <si>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</si>
  <si>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</si>
  <si>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</si>
  <si>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</si>
  <si>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</si>
  <si>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</si>
  <si>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</si>
  <si>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</si>
  <si>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</si>
  <si>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</si>
  <si>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</si>
  <si>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</si>
  <si>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</si>
  <si>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</si>
  <si>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</si>
  <si>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</si>
  <si>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</si>
  <si>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</si>
  <si>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</si>
  <si>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</si>
  <si>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</si>
  <si>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</si>
  <si>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</si>
  <si>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</si>
  <si>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</si>
  <si>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</si>
  <si>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</si>
  <si>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</si>
  <si>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</si>
  <si>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</si>
  <si>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</si>
  <si>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</si>
  <si>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</si>
  <si>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</si>
  <si>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</si>
  <si>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</si>
  <si>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</si>
  <si>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</si>
  <si>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</si>
  <si>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</si>
  <si>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</si>
  <si>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</si>
  <si>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</si>
  <si>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</si>
  <si>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</si>
  <si>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</si>
  <si>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</si>
  <si>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</si>
  <si>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</si>
  <si>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</si>
  <si>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</si>
  <si>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</si>
  <si>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</si>
  <si>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</si>
  <si>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</si>
  <si>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</si>
  <si>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</si>
  <si>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</si>
  <si>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</si>
  <si>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</si>
  <si>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</si>
  <si>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</si>
  <si>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</si>
  <si>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</si>
  <si>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</si>
  <si>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</si>
  <si>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</si>
  <si>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</si>
  <si>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</si>
  <si>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</si>
  <si>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</si>
  <si>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</si>
  <si>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</si>
  <si>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</si>
  <si>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</si>
  <si>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</si>
  <si>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</si>
  <si>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</si>
  <si>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</si>
  <si>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</si>
  <si>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</si>
  <si>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</si>
  <si>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</si>
  <si>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</si>
  <si>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</si>
  <si>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</si>
  <si>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</si>
  <si>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</si>
  <si>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</si>
  <si>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</si>
  <si>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</si>
  <si>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</si>
  <si>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</si>
  <si>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</si>
  <si>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</si>
  <si>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</si>
  <si>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</si>
  <si>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</si>
  <si>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</si>
  <si>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</si>
  <si>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</si>
  <si>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</si>
  <si>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</si>
  <si>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</si>
  <si>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</si>
  <si>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</si>
  <si>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</si>
  <si>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</si>
  <si>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</si>
  <si>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</si>
  <si>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</si>
  <si>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</si>
  <si>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</si>
  <si>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</si>
  <si>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</si>
  <si>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</si>
  <si>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</si>
  <si>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</si>
  <si>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</si>
  <si>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</si>
  <si>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</si>
  <si>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</si>
  <si>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</si>
  <si>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</si>
  <si>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</si>
  <si>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</si>
  <si>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</si>
  <si>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</si>
  <si>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</si>
  <si>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</si>
  <si>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</si>
  <si>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</si>
  <si>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</si>
  <si>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</si>
  <si>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</si>
  <si>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</si>
  <si>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</si>
  <si>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</si>
  <si>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</si>
  <si>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</si>
  <si>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</si>
  <si>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</si>
  <si>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</si>
  <si>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</si>
  <si>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</si>
  <si>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</si>
  <si>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</si>
  <si>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</si>
  <si>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</si>
  <si>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</si>
  <si>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</si>
  <si>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</si>
  <si>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</si>
  <si>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</si>
  <si>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</si>
  <si>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</si>
  <si>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</si>
  <si>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</si>
  <si>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</si>
  <si>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</si>
  <si>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</si>
  <si>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</si>
  <si>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</si>
  <si>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</si>
  <si>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</si>
  <si>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</si>
  <si>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</si>
  <si>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</si>
  <si>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</si>
  <si>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</si>
  <si>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</si>
  <si>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</si>
  <si>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</si>
  <si>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</si>
  <si>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</si>
  <si>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</si>
  <si>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</si>
  <si>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</si>
  <si>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</si>
  <si>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</si>
  <si>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</si>
  <si>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</si>
  <si>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</si>
  <si>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</si>
  <si>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</si>
  <si>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</si>
  <si>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</si>
  <si>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</si>
  <si>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</si>
  <si>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</si>
  <si>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</si>
  <si>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</si>
  <si>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</si>
  <si>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</si>
  <si>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</si>
  <si>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</si>
  <si>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</si>
  <si>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</si>
  <si>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</si>
  <si>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</si>
  <si>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</si>
  <si>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</si>
  <si>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</si>
  <si>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</si>
  <si>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</si>
  <si>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</si>
  <si>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</si>
  <si>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</si>
  <si>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</si>
  <si>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</si>
  <si>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</si>
  <si>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</si>
  <si>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</si>
  <si>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</si>
  <si>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</si>
  <si>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</si>
  <si>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</si>
  <si>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</si>
  <si>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</si>
  <si>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</si>
  <si>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</si>
  <si>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</si>
  <si>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</si>
  <si>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</si>
  <si>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</si>
  <si>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</si>
  <si>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</si>
  <si>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</si>
  <si>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</si>
  <si>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</si>
  <si>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</si>
  <si>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</si>
  <si>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</si>
  <si>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</si>
  <si>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</si>
  <si>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</si>
  <si>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</si>
  <si>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</si>
  <si>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</si>
  <si>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</si>
  <si>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</si>
  <si>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</si>
  <si>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</si>
  <si>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</si>
  <si>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</si>
  <si>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</si>
  <si>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</si>
  <si>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</si>
  <si>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</si>
  <si>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</si>
  <si>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</si>
  <si>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</si>
  <si>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</si>
  <si>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</si>
  <si>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</si>
  <si>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</si>
  <si>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</si>
  <si>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</si>
  <si>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</si>
  <si>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</si>
  <si>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</si>
  <si>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</si>
  <si>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</si>
  <si>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</si>
  <si>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</si>
  <si>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</si>
  <si>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</si>
  <si>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</si>
  <si>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</si>
  <si>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</si>
  <si>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</si>
  <si>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</si>
  <si>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</si>
  <si>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</si>
  <si>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</si>
  <si>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</si>
  <si>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</si>
  <si>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</si>
  <si>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</si>
  <si>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</si>
  <si>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</si>
  <si>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</si>
  <si>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</si>
  <si>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</si>
  <si>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</si>
  <si>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</si>
  <si>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</si>
  <si>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</si>
  <si>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</si>
  <si>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</si>
  <si>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</si>
  <si>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</si>
  <si>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</si>
  <si>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</si>
  <si>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</si>
  <si>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</si>
  <si>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</si>
  <si>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</si>
  <si>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</si>
  <si>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</si>
  <si>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</si>
  <si>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</si>
  <si>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</si>
  <si>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</si>
  <si>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</si>
  <si>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</si>
  <si>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</si>
  <si>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</si>
  <si>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</si>
  <si>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</si>
  <si>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</si>
  <si>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</si>
  <si>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</si>
  <si>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</si>
  <si>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</si>
  <si>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</si>
  <si>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</si>
  <si>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</si>
  <si>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</si>
  <si>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</si>
  <si>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</si>
  <si>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</si>
  <si>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</si>
  <si>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</si>
  <si>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</si>
  <si>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</si>
  <si>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</si>
  <si>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</si>
  <si>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</si>
  <si>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</si>
  <si>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</si>
  <si>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</si>
  <si>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</si>
  <si>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</si>
  <si>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</si>
  <si>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</si>
  <si>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</si>
  <si>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</si>
  <si>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</si>
  <si>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</si>
  <si>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</si>
  <si>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</si>
  <si>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</si>
  <si>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</si>
  <si>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</si>
  <si>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</si>
  <si>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</si>
  <si>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</si>
  <si>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</si>
  <si>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</si>
  <si>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</si>
  <si>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</si>
  <si>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</si>
  <si>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</si>
  <si>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</si>
  <si>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</si>
  <si>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</si>
  <si>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</si>
  <si>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</si>
  <si>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</si>
  <si>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</si>
  <si>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</si>
  <si>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</si>
  <si>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</si>
  <si>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</si>
  <si>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</si>
  <si>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</si>
  <si>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</si>
  <si>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</si>
  <si>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</si>
  <si>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</si>
  <si>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</si>
  <si>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</si>
  <si>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</si>
  <si>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</si>
  <si>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</si>
  <si>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</si>
  <si>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</si>
  <si>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</si>
  <si>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</si>
  <si>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</si>
  <si>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</si>
  <si>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</si>
  <si>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</si>
  <si>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</si>
  <si>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</si>
  <si>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</si>
  <si>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</si>
  <si>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</si>
  <si>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</si>
  <si>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</si>
  <si>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</si>
  <si>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</si>
  <si>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</si>
  <si>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</si>
  <si>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</si>
  <si>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</si>
  <si>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</si>
  <si>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</si>
  <si>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</si>
  <si>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</si>
  <si>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</si>
  <si>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</si>
  <si>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</si>
  <si>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</si>
  <si>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</si>
  <si>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</si>
  <si>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</si>
  <si>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</si>
  <si>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</si>
  <si>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</si>
  <si>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</si>
  <si>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</si>
  <si>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</si>
  <si>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</si>
  <si>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</si>
  <si>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</si>
  <si>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</si>
  <si>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</si>
  <si>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</si>
  <si>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</si>
  <si>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</si>
  <si>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</si>
  <si>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</si>
  <si>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</si>
  <si>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</si>
  <si>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</si>
  <si>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</si>
  <si>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</si>
  <si>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</si>
  <si>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</si>
  <si>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</si>
  <si>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</si>
  <si>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</si>
  <si>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</si>
  <si>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</si>
  <si>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</si>
  <si>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</si>
  <si>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</si>
  <si>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</si>
  <si>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</si>
  <si>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</si>
  <si>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</si>
  <si>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</si>
  <si>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</si>
  <si>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</si>
  <si>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</si>
  <si>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</si>
  <si>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</si>
  <si>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</si>
  <si>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</si>
  <si>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</si>
  <si>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</si>
  <si>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</si>
  <si>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</si>
  <si>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</si>
  <si>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</si>
  <si>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</si>
  <si>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</si>
  <si>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</si>
  <si>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</si>
  <si>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</si>
  <si>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</si>
  <si>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</si>
  <si>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</si>
  <si>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</si>
  <si>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</si>
  <si>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</si>
  <si>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</si>
  <si>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</si>
  <si>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</si>
  <si>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</si>
  <si>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</si>
  <si>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</si>
  <si>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</si>
  <si>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</si>
  <si>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</si>
  <si>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</si>
  <si>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</si>
  <si>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</si>
  <si>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</si>
  <si>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</si>
  <si>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</si>
  <si>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</si>
  <si>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</si>
  <si>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</si>
  <si>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</si>
  <si>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</si>
  <si>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</si>
  <si>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</si>
  <si>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</si>
  <si>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</si>
  <si>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</si>
  <si>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</si>
  <si>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</si>
  <si>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</si>
  <si>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</si>
  <si>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</si>
  <si>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</si>
  <si>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</si>
  <si>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</si>
  <si>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</si>
  <si>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</si>
  <si>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</si>
  <si>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</si>
  <si>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</si>
  <si>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</si>
  <si>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</si>
  <si>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</si>
  <si>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</si>
  <si>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</si>
  <si>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</si>
  <si>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</si>
  <si>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</si>
  <si>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</si>
  <si>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</si>
  <si>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</si>
  <si>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</si>
  <si>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</si>
  <si>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</si>
  <si>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</si>
  <si>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</si>
  <si>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</si>
  <si>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</si>
  <si>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</si>
  <si>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</si>
  <si>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</si>
  <si>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</si>
  <si>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</si>
  <si>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</si>
  <si>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</si>
  <si>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</si>
  <si>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</si>
  <si>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</si>
  <si>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</si>
  <si>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</si>
  <si>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</si>
  <si>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</si>
  <si>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</si>
  <si>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</si>
  <si>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</si>
  <si>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</si>
  <si>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</si>
  <si>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</si>
  <si>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</si>
  <si>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</si>
  <si>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</si>
  <si>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</si>
  <si>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</si>
  <si>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</si>
  <si>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</si>
  <si>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</si>
  <si>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</si>
  <si>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</si>
  <si>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</si>
  <si>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</si>
  <si>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</si>
  <si>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</si>
  <si>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</si>
  <si>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</si>
  <si>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</si>
  <si>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</si>
  <si>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</si>
  <si>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</si>
  <si>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</si>
  <si>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</si>
  <si>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</si>
  <si>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</si>
  <si>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</si>
  <si>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</si>
  <si>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</si>
  <si>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</si>
  <si>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</si>
  <si>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</si>
  <si>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</si>
  <si>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</si>
  <si>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</si>
  <si>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</si>
  <si>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</si>
  <si>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</si>
  <si>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</si>
  <si>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</si>
  <si>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</si>
  <si>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</si>
  <si>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</si>
  <si>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</si>
  <si>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</si>
  <si>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</si>
  <si>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</si>
  <si>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</si>
  <si>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</si>
  <si>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</si>
  <si>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</si>
  <si>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</si>
  <si>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</si>
  <si>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</si>
  <si>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</si>
  <si>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</si>
  <si>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</si>
  <si>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</si>
  <si>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</si>
  <si>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</si>
  <si>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</si>
  <si>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</si>
  <si>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</si>
  <si>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</si>
  <si>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</si>
  <si>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</si>
  <si>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</si>
  <si>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</si>
  <si>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</si>
  <si>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</si>
  <si>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</si>
  <si>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</si>
  <si>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</si>
  <si>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</si>
  <si>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</si>
  <si>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</si>
  <si>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</si>
  <si>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</si>
  <si>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</si>
  <si>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</si>
  <si>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</si>
  <si>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</si>
  <si>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</si>
  <si>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</si>
  <si>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</si>
  <si>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</si>
  <si>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</si>
  <si>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</si>
  <si>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</si>
  <si>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</si>
  <si>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</si>
  <si>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</si>
  <si>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</si>
  <si>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</si>
  <si>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</si>
  <si>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</si>
  <si>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</si>
  <si>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</si>
  <si>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</si>
  <si>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</si>
  <si>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</si>
  <si>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</si>
  <si>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</si>
  <si>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</si>
  <si>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</si>
  <si>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</si>
  <si>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</si>
  <si>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</si>
  <si>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</si>
  <si>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</si>
  <si>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</si>
  <si>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</si>
  <si>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</si>
  <si>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</si>
  <si>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</si>
  <si>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</si>
  <si>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</si>
  <si>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</si>
  <si>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</si>
  <si>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</si>
  <si>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</si>
  <si>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</si>
  <si>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</si>
  <si>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</si>
  <si>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</si>
  <si>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</si>
  <si>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</si>
  <si>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</si>
  <si>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</si>
  <si>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</si>
  <si>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</si>
  <si>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</si>
  <si>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</si>
  <si>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</si>
  <si>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</si>
  <si>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</si>
  <si>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</si>
  <si>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</si>
  <si>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</si>
  <si>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</si>
  <si>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</si>
  <si>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</si>
  <si>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</si>
  <si>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</si>
  <si>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</si>
  <si>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</si>
  <si>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</si>
  <si>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</si>
  <si>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</si>
  <si>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</si>
  <si>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</si>
  <si>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</si>
  <si>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</si>
  <si>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</si>
  <si>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</si>
  <si>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</si>
  <si>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</si>
  <si>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</si>
  <si>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</si>
  <si>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</si>
  <si>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</si>
  <si>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</si>
  <si>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</si>
  <si>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</si>
  <si>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</si>
  <si>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</si>
  <si>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</si>
  <si>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</si>
  <si>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</si>
  <si>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</si>
  <si>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</si>
  <si>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</si>
  <si>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</si>
  <si>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</si>
  <si>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</si>
  <si>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</si>
  <si>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</si>
  <si>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</si>
  <si>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</si>
  <si>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</si>
  <si>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</si>
  <si>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</si>
  <si>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</si>
  <si>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</si>
  <si>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</si>
  <si>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</si>
  <si>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</si>
  <si>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</si>
  <si>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</si>
  <si>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</si>
  <si>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</si>
  <si>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</si>
  <si>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</si>
  <si>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</si>
  <si>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</si>
  <si>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</si>
  <si>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</si>
  <si>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</si>
  <si>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</si>
  <si>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</si>
  <si>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</si>
  <si>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</si>
  <si>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</si>
  <si>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</si>
  <si>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</si>
  <si>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</si>
  <si>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</si>
  <si>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</si>
  <si>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</si>
  <si>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</si>
  <si>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</si>
  <si>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</si>
  <si>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</si>
  <si>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</si>
  <si>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</si>
  <si>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</si>
  <si>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</si>
  <si>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</si>
  <si>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</si>
  <si>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</si>
  <si>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</si>
  <si>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</si>
  <si>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</si>
  <si>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</si>
  <si>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</si>
  <si>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</si>
  <si>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</si>
  <si>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</si>
  <si>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</si>
  <si>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</si>
  <si>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</si>
  <si>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</si>
  <si>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</si>
  <si>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</si>
  <si>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</si>
  <si>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</si>
  <si>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</si>
  <si>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</si>
  <si>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</si>
  <si>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</si>
  <si>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</si>
  <si>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</si>
  <si>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</si>
  <si>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</si>
  <si>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</si>
  <si>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</si>
  <si>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</si>
  <si>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</si>
  <si>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</si>
  <si>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</si>
  <si>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</si>
  <si>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</si>
  <si>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</si>
  <si>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</si>
  <si>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</si>
  <si>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</si>
  <si>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</si>
  <si>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</si>
  <si>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</si>
  <si>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</si>
  <si>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</si>
  <si>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</si>
  <si>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</si>
  <si>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</si>
  <si>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</si>
  <si>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</si>
  <si>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</si>
  <si>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</si>
  <si>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</si>
  <si>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</si>
  <si>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</si>
  <si>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</si>
  <si>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</si>
  <si>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</si>
  <si>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</si>
  <si>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</si>
  <si>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</si>
  <si>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</si>
  <si>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</si>
  <si>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</si>
  <si>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</si>
  <si>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</si>
  <si>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</si>
  <si>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</si>
  <si>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</si>
  <si>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</si>
  <si>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</si>
  <si>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</si>
  <si>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</si>
  <si>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</si>
  <si>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</si>
  <si>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</si>
  <si>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</si>
  <si>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</si>
  <si>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</si>
  <si>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</si>
  <si>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</si>
  <si>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</si>
  <si>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</si>
  <si>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</si>
  <si>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</si>
  <si>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</si>
  <si>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</si>
  <si>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</si>
  <si>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</si>
  <si>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</si>
  <si>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</si>
  <si>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</si>
  <si>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</si>
  <si>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</si>
  <si>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</si>
  <si>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</si>
  <si>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</si>
  <si>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</si>
  <si>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</si>
  <si>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</si>
  <si>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</si>
  <si>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</si>
  <si>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</si>
  <si>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</si>
  <si>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</si>
  <si>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</si>
  <si>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</si>
  <si>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</si>
  <si>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</si>
  <si>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</si>
  <si>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</si>
  <si>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</si>
  <si>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</si>
  <si>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</si>
  <si>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</si>
  <si>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</si>
  <si>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</si>
  <si>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</si>
  <si>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</si>
  <si>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</si>
  <si>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</si>
  <si>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</si>
  <si>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</si>
  <si>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</si>
  <si>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</si>
  <si>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</si>
  <si>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</si>
  <si>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</si>
  <si>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</si>
  <si>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</si>
  <si>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</si>
  <si>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</si>
  <si>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</si>
  <si>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</si>
  <si>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</si>
  <si>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</si>
  <si>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</si>
  <si>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</si>
  <si>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</si>
  <si>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</si>
  <si>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</si>
  <si>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</si>
  <si>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</si>
  <si>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</si>
  <si>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</si>
  <si>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</si>
  <si>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</si>
  <si>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</si>
  <si>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</si>
  <si>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</si>
  <si>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</si>
  <si>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</si>
  <si>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</si>
  <si>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</si>
  <si>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</si>
  <si>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</si>
  <si>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</si>
  <si>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</si>
  <si>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</si>
  <si>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</si>
  <si>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</si>
  <si>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</si>
  <si>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</si>
  <si>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</si>
  <si>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</si>
  <si>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</si>
  <si>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</si>
  <si>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</si>
  <si>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</si>
  <si>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</si>
  <si>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</si>
  <si>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</si>
  <si>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</si>
  <si>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</si>
  <si>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</si>
  <si>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</si>
  <si>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</si>
  <si>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</si>
  <si>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</si>
  <si>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</si>
  <si>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</si>
  <si>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</si>
  <si>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</si>
  <si>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</si>
  <si>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</si>
  <si>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</si>
  <si>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</si>
  <si>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</si>
  <si>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</si>
  <si>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</si>
  <si>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</si>
  <si>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</si>
  <si>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</si>
  <si>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</si>
  <si>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</si>
  <si>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</si>
  <si>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</si>
  <si>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</si>
  <si>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</si>
  <si>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</si>
  <si>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</si>
  <si>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</si>
  <si>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</si>
  <si>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</si>
  <si>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</si>
  <si>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</si>
  <si>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</si>
  <si>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</si>
  <si>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</si>
  <si>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</si>
  <si>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</si>
  <si>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</si>
  <si>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</si>
  <si>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</si>
  <si>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</si>
  <si>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</si>
  <si>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</si>
  <si>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</si>
  <si>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</si>
  <si>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</si>
  <si>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</si>
  <si>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</si>
  <si>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</si>
  <si>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</si>
  <si>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</si>
  <si>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</si>
  <si>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</si>
  <si>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</si>
  <si>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</si>
  <si>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</si>
  <si>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</si>
  <si>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</si>
  <si>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</si>
  <si>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</si>
  <si>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</si>
  <si>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</si>
  <si>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</si>
  <si>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</si>
  <si>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</si>
  <si>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</si>
  <si>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</si>
  <si>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</si>
  <si>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</si>
  <si>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</si>
  <si>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</si>
  <si>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</si>
  <si>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</si>
  <si>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</si>
  <si>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</si>
  <si>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</si>
  <si>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</si>
  <si>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</si>
  <si>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</si>
  <si>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</si>
  <si>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</si>
  <si>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</si>
  <si>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</si>
  <si>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</si>
  <si>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</si>
  <si>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</si>
  <si>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</si>
  <si>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</si>
  <si>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</si>
  <si>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</si>
  <si>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</si>
  <si>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</si>
  <si>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</si>
  <si>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</si>
  <si>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</si>
  <si>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</si>
  <si>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</si>
  <si>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</si>
  <si>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</si>
  <si>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</si>
  <si>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</si>
  <si>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</si>
  <si>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</si>
  <si>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</si>
  <si>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</si>
  <si>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</si>
  <si>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</si>
  <si>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</si>
  <si>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</si>
  <si>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</si>
  <si>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</si>
  <si>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</si>
  <si>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</si>
  <si>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</si>
  <si>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</si>
  <si>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</si>
  <si>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</si>
  <si>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</si>
  <si>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</si>
  <si>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</si>
  <si>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</si>
  <si>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</si>
  <si>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</si>
  <si>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</si>
  <si>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</si>
  <si>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</si>
  <si>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</si>
  <si>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</si>
  <si>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</si>
  <si>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</si>
  <si>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</si>
  <si>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</si>
  <si>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</si>
  <si>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</si>
  <si>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</si>
  <si>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</si>
  <si>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</si>
  <si>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</si>
  <si>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</si>
  <si>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</si>
  <si>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</si>
  <si>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</si>
  <si>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</si>
  <si>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</si>
  <si>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</si>
  <si>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</si>
  <si>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</si>
  <si>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</si>
  <si>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</si>
  <si>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</si>
  <si>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</si>
  <si>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</si>
  <si>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</si>
  <si>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</si>
  <si>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</si>
  <si>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</si>
  <si>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</si>
  <si>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</si>
  <si>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</si>
  <si>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</si>
  <si>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</si>
  <si>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</si>
  <si>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</si>
  <si>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</si>
  <si>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</si>
  <si>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</si>
  <si>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</si>
  <si>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</si>
  <si>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</si>
  <si>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</si>
  <si>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</si>
  <si>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</si>
  <si>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</si>
  <si>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</si>
  <si>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</si>
  <si>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</si>
  <si>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</si>
  <si>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</si>
  <si>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</si>
  <si>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</si>
  <si>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</si>
  <si>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</si>
  <si>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</si>
  <si>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</si>
  <si>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</si>
  <si>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</si>
  <si>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</si>
  <si>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</si>
  <si>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</si>
  <si>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</si>
  <si>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</si>
  <si>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</si>
  <si>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</si>
  <si>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</si>
  <si>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</si>
  <si>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</si>
  <si>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</si>
  <si>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</si>
  <si>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</si>
  <si>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</si>
  <si>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</si>
  <si>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</si>
  <si>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</si>
  <si>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</si>
  <si>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</si>
  <si>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</si>
  <si>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</si>
  <si>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</si>
  <si>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</si>
  <si>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</si>
  <si>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</si>
  <si>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</si>
  <si>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</si>
  <si>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</si>
  <si>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</si>
  <si>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</si>
  <si>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</si>
  <si>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</si>
  <si>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</si>
  <si>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</si>
  <si>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</si>
  <si>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</si>
  <si>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</si>
  <si>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</si>
  <si>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</si>
  <si>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</si>
  <si>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</si>
  <si>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</si>
  <si>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</si>
  <si>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</si>
  <si>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</si>
  <si>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</si>
  <si>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</si>
  <si>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</si>
  <si>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</si>
  <si>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</si>
  <si>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</si>
  <si>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</si>
  <si>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</si>
  <si>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</si>
  <si>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</si>
  <si>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</si>
  <si>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</si>
  <si>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</si>
  <si>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</si>
  <si>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</si>
  <si>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</si>
  <si>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</si>
  <si>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</si>
  <si>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</si>
  <si>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</si>
  <si>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</si>
  <si>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</si>
  <si>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</si>
  <si>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</si>
  <si>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</si>
  <si>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</si>
  <si>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</si>
  <si>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</si>
  <si>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</si>
  <si>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</si>
  <si>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</si>
  <si>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</si>
  <si>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</si>
  <si>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</si>
  <si>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</si>
  <si>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</si>
  <si>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</si>
  <si>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</si>
  <si>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</si>
  <si>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</si>
  <si>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</si>
  <si>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</si>
  <si>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</si>
  <si>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</si>
  <si>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</si>
  <si>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</si>
  <si>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</si>
  <si>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</si>
  <si>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</si>
  <si>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</si>
  <si>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</si>
  <si>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</si>
  <si>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</si>
  <si>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</si>
  <si>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</si>
  <si>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</si>
  <si>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</si>
  <si>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</si>
  <si>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</si>
  <si>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</si>
  <si>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</si>
  <si>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</si>
  <si>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</si>
  <si>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</si>
  <si>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</si>
  <si>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</si>
  <si>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</si>
  <si>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</si>
  <si>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</si>
  <si>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</si>
  <si>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</si>
  <si>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</si>
  <si>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</si>
  <si>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</si>
  <si>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</si>
  <si>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</si>
  <si>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</si>
  <si>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</si>
  <si>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</si>
  <si>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</si>
  <si>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</si>
  <si>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</si>
  <si>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</si>
  <si>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</si>
  <si>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</si>
  <si>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</si>
  <si>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</si>
  <si>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</si>
  <si>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</si>
  <si>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</si>
  <si>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</si>
  <si>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</si>
  <si>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</si>
  <si>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</si>
  <si>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</si>
  <si>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</si>
  <si>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</si>
  <si>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</si>
  <si>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</si>
  <si>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</si>
  <si>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</si>
  <si>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</si>
  <si>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</si>
  <si>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</si>
  <si>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</si>
  <si>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</si>
  <si>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</si>
  <si>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</si>
  <si>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</si>
  <si>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</si>
  <si>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</si>
  <si>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</si>
  <si>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</si>
  <si>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</si>
  <si>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</si>
  <si>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</si>
  <si>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</si>
  <si>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</si>
  <si>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</si>
  <si>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</si>
  <si>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</si>
  <si>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</si>
  <si>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</si>
  <si>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</si>
  <si>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</si>
  <si>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</si>
  <si>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</si>
  <si>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</si>
  <si>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</si>
  <si>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</si>
  <si>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</si>
  <si>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</si>
  <si>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</si>
  <si>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</si>
  <si>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</si>
  <si>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</si>
  <si>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</si>
  <si>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</si>
  <si>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</si>
  <si>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</si>
  <si>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</si>
  <si>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</si>
  <si>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</si>
  <si>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</si>
  <si>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</si>
  <si>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</si>
  <si>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</si>
  <si>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</si>
  <si>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</si>
  <si>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</si>
  <si>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</si>
  <si>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</si>
  <si>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</si>
  <si>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</si>
  <si>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</si>
  <si>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</si>
  <si>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</si>
  <si>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</si>
  <si>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</si>
  <si>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</si>
  <si>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</si>
  <si>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</si>
  <si>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</si>
  <si>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</si>
  <si>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</si>
  <si>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</si>
  <si>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</si>
  <si>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</si>
  <si>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</si>
  <si>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</si>
  <si>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</si>
  <si>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</si>
  <si>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</si>
  <si>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</si>
  <si>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</si>
  <si>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</si>
  <si>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</si>
  <si>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</si>
  <si>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</si>
  <si>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</si>
  <si>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</si>
  <si>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</si>
  <si>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</si>
  <si>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</si>
  <si>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</si>
  <si>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</si>
  <si>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</si>
  <si>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</si>
  <si>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</si>
  <si>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</si>
  <si>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</si>
  <si>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</si>
  <si>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</si>
  <si>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</si>
  <si>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</si>
  <si>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</si>
  <si>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</si>
  <si>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</si>
  <si>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</si>
  <si>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</si>
  <si>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</si>
  <si>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</si>
  <si>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</si>
  <si>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</si>
  <si>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</si>
  <si>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</si>
  <si>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</si>
  <si>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</si>
  <si>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</si>
  <si>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</si>
  <si>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</si>
  <si>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</si>
  <si>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</si>
  <si>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</si>
  <si>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</si>
  <si>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</si>
  <si>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</si>
  <si>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</si>
  <si>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</si>
  <si>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</si>
  <si>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</si>
  <si>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</si>
  <si>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</si>
  <si>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</si>
  <si>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</si>
  <si>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</si>
  <si>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</si>
  <si>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</si>
  <si>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</si>
  <si>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</si>
  <si>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</si>
  <si>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</si>
  <si>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</si>
  <si>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</si>
  <si>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</si>
  <si>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</si>
  <si>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</si>
  <si>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</si>
  <si>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</si>
  <si>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</si>
  <si>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</si>
  <si>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</si>
  <si>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</si>
  <si>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</si>
  <si>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</si>
  <si>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</si>
  <si>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</si>
  <si>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</si>
  <si>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</si>
  <si>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</si>
  <si>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</si>
  <si>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</si>
  <si>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</si>
  <si>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</si>
  <si>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</si>
  <si>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</si>
  <si>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</si>
  <si>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</si>
  <si>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</si>
  <si>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</si>
  <si>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</si>
  <si>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</si>
  <si>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</si>
  <si>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</si>
  <si>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</si>
  <si>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</si>
  <si>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</si>
  <si>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</si>
  <si>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</si>
  <si>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</si>
  <si>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</si>
  <si>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</si>
  <si>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</si>
  <si>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</si>
  <si>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</si>
  <si>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</si>
  <si>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</si>
  <si>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</si>
  <si>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</si>
  <si>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</si>
  <si>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</si>
  <si>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</si>
  <si>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</si>
  <si>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</si>
  <si>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</si>
  <si>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</si>
  <si>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</si>
  <si>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</si>
  <si>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</si>
  <si>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</si>
  <si>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</si>
  <si>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</si>
  <si>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</si>
  <si>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</si>
  <si>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</si>
  <si>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</si>
  <si>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</si>
  <si>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</si>
  <si>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</si>
  <si>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</si>
  <si>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</si>
  <si>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</si>
  <si>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</si>
  <si>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</si>
  <si>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</si>
  <si>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</si>
  <si>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</si>
  <si>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</si>
  <si>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</si>
  <si>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</si>
  <si>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</si>
  <si>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</si>
  <si>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</si>
  <si>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</si>
  <si>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</si>
  <si>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</si>
  <si>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</si>
  <si>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</si>
  <si>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</si>
  <si>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</si>
  <si>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</si>
  <si>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</si>
  <si>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</si>
  <si>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</si>
  <si>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</si>
  <si>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</si>
  <si>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</si>
  <si>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</si>
  <si>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</si>
  <si>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</si>
  <si>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</si>
  <si>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</si>
  <si>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</si>
  <si>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</si>
  <si>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</si>
  <si>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</si>
  <si>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</si>
  <si>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</si>
  <si>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</si>
  <si>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</si>
  <si>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</si>
  <si>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</si>
  <si>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</si>
  <si>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</si>
  <si>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</si>
  <si>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</si>
  <si>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</si>
  <si>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</si>
  <si>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</si>
  <si>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</si>
  <si>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</si>
  <si>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</si>
  <si>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</si>
  <si>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</si>
  <si>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</si>
  <si>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</si>
  <si>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</si>
  <si>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</si>
  <si>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</si>
  <si>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</si>
  <si>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</si>
  <si>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</si>
  <si>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</si>
  <si>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</si>
  <si>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</si>
  <si>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</si>
  <si>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</si>
  <si>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</si>
  <si>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</si>
  <si>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</si>
  <si>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</si>
  <si>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</si>
  <si>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</si>
  <si>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</si>
  <si>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</si>
  <si>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</si>
  <si>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</si>
  <si>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</si>
  <si>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</si>
  <si>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</si>
  <si>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</si>
  <si>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</si>
  <si>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</si>
  <si>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</si>
  <si>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</si>
  <si>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</si>
  <si>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</si>
  <si>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</si>
  <si>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</si>
  <si>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</si>
  <si>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</si>
  <si>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</si>
  <si>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</si>
  <si>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</si>
  <si>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</si>
  <si>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</si>
  <si>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</si>
  <si>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</si>
  <si>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</si>
  <si>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</si>
  <si>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</si>
  <si>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</si>
  <si>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</si>
  <si>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</si>
  <si>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</si>
  <si>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</si>
  <si>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</si>
  <si>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</si>
  <si>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</si>
  <si>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</si>
  <si>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</si>
  <si>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</si>
  <si>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</si>
  <si>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</si>
  <si>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</si>
  <si>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</si>
  <si>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</si>
  <si>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</si>
  <si>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</si>
  <si>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</si>
  <si>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</si>
  <si>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</si>
  <si>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</si>
  <si>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</si>
  <si>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</si>
  <si>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</si>
  <si>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</si>
  <si>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</si>
  <si>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</si>
  <si>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</si>
  <si>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</si>
  <si>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</si>
  <si>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</si>
  <si>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</si>
  <si>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</si>
  <si>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</si>
  <si>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</si>
  <si>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</si>
  <si>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</si>
  <si>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</si>
  <si>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</si>
  <si>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</si>
  <si>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</si>
  <si>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</si>
  <si>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</si>
  <si>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</si>
  <si>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</si>
  <si>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</si>
  <si>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</si>
  <si>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</si>
  <si>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</si>
  <si>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</si>
  <si>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</si>
  <si>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</si>
  <si>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</si>
  <si>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</si>
  <si>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</si>
  <si>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</si>
  <si>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</si>
  <si>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</si>
  <si>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</si>
  <si>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</si>
  <si>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</si>
  <si>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</si>
  <si>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</si>
  <si>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</si>
  <si>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</si>
  <si>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</si>
  <si>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</si>
  <si>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</si>
  <si>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</si>
  <si>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</si>
  <si>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</si>
  <si>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</si>
  <si>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</si>
  <si>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</si>
  <si>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</si>
  <si>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</si>
  <si>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</si>
  <si>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</si>
  <si>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</si>
  <si>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</si>
  <si>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</si>
  <si>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</si>
  <si>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</si>
  <si>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</si>
  <si>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</si>
  <si>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</si>
  <si>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</si>
  <si>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</si>
  <si>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</si>
  <si>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</si>
  <si>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</si>
  <si>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</si>
  <si>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</si>
  <si>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</si>
  <si>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</si>
  <si>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</si>
  <si>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</si>
  <si>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</si>
  <si>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</si>
  <si>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</si>
  <si>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</si>
  <si>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</si>
  <si>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</si>
  <si>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</si>
  <si>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</si>
  <si>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</si>
  <si>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</si>
  <si>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</si>
  <si>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</si>
  <si>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</si>
  <si>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</si>
  <si>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</si>
  <si>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</si>
  <si>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</si>
  <si>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</si>
  <si>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</si>
  <si>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</si>
  <si>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</si>
  <si>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</si>
  <si>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</si>
  <si>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</si>
  <si>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</si>
  <si>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</si>
  <si>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</si>
  <si>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</si>
  <si>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</si>
  <si>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</si>
  <si>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</si>
  <si>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</si>
  <si>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</si>
  <si>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</si>
  <si>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</si>
  <si>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</si>
  <si>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</si>
  <si>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</si>
  <si>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</si>
  <si>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</si>
  <si>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</si>
  <si>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</si>
  <si>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</si>
  <si>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</si>
  <si>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</si>
  <si>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</si>
  <si>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</si>
  <si>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</si>
  <si>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</si>
  <si>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</si>
  <si>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</si>
  <si>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</si>
  <si>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</si>
  <si>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</si>
  <si>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</si>
  <si>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</si>
  <si>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</si>
  <si>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</si>
  <si>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</si>
  <si>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</si>
  <si>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</si>
  <si>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</si>
  <si>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</si>
  <si>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</si>
  <si>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</si>
  <si>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</si>
  <si>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</si>
  <si>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</si>
  <si>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</si>
  <si>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</si>
  <si>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</si>
  <si>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</si>
  <si>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</si>
  <si>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</si>
  <si>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</si>
  <si>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</si>
  <si>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</si>
  <si>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</si>
  <si>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</si>
  <si>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</si>
  <si>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</si>
  <si>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</si>
  <si>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</si>
  <si>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</si>
  <si>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</si>
  <si>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</si>
  <si>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</si>
  <si>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</si>
  <si>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</si>
  <si>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</si>
  <si>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</si>
  <si>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</si>
  <si>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</si>
  <si>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</si>
  <si>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</si>
  <si>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</si>
  <si>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</si>
  <si>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</si>
  <si>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</si>
  <si>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</si>
  <si>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</si>
  <si>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</si>
  <si>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</si>
  <si>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</si>
  <si>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</si>
  <si>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</si>
  <si>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</si>
  <si>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</si>
  <si>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</si>
  <si>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</si>
  <si>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</si>
  <si>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</si>
  <si>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</si>
  <si>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</si>
  <si>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</si>
  <si>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</si>
  <si>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</si>
  <si>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</si>
  <si>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</si>
  <si>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</si>
  <si>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</si>
  <si>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</si>
  <si>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</si>
  <si>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</si>
  <si>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</si>
  <si>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</si>
  <si>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</si>
  <si>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</si>
  <si>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</si>
  <si>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</si>
  <si>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</si>
  <si>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</si>
  <si>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</si>
  <si>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</si>
  <si>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</si>
  <si>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</si>
  <si>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</si>
  <si>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</si>
  <si>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</si>
  <si>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</si>
  <si>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</si>
  <si>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</si>
  <si>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</si>
  <si>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</si>
  <si>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</si>
  <si>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</si>
  <si>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</si>
  <si>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</si>
  <si>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</si>
  <si>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</si>
  <si>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</si>
  <si>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</si>
  <si>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</si>
  <si>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</si>
  <si>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</si>
  <si>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</si>
  <si>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</si>
  <si>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</si>
  <si>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</si>
  <si>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</si>
  <si>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</si>
  <si>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</si>
  <si>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</si>
  <si>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</si>
  <si>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</si>
  <si>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</si>
  <si>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</si>
  <si>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</si>
  <si>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</si>
  <si>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</si>
  <si>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</si>
  <si>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</si>
  <si>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</si>
  <si>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</si>
  <si>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</si>
  <si>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</si>
  <si>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</si>
  <si>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</si>
  <si>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</si>
  <si>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</si>
  <si>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</si>
  <si>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</si>
  <si>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</si>
  <si>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</si>
  <si>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</si>
  <si>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</si>
  <si>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</si>
  <si>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</si>
  <si>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</si>
  <si>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</si>
  <si>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</si>
  <si>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</si>
  <si>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</si>
  <si>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</si>
  <si>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</si>
  <si>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</si>
  <si>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</si>
  <si>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</si>
  <si>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</si>
  <si>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</si>
  <si>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</si>
  <si>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</si>
  <si>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</si>
  <si>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</si>
  <si>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</si>
  <si>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</si>
  <si>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</si>
  <si>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</si>
  <si>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</si>
  <si>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</si>
  <si>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</si>
  <si>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</si>
  <si>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</si>
  <si>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</si>
  <si>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</si>
  <si>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</si>
  <si>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</si>
  <si>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</si>
  <si>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</si>
  <si>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</si>
  <si>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</si>
  <si>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</si>
  <si>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</si>
  <si>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</si>
  <si>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</si>
  <si>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</si>
  <si>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</si>
  <si>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</si>
  <si>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</si>
  <si>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</si>
  <si>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</si>
  <si>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</si>
  <si>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</si>
  <si>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</si>
  <si>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</si>
  <si>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</si>
  <si>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</si>
  <si>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</si>
  <si>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</si>
  <si>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</si>
  <si>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</si>
  <si>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</si>
  <si>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</si>
  <si>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</si>
  <si>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</si>
  <si>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</si>
  <si>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</si>
  <si>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</si>
  <si>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</si>
  <si>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</si>
  <si>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</si>
  <si>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</si>
  <si>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</si>
  <si>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</si>
  <si>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</si>
  <si>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</si>
  <si>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</si>
  <si>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</si>
  <si>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</si>
  <si>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</si>
  <si>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</si>
  <si>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</si>
  <si>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</si>
  <si>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</si>
  <si>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</si>
  <si>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</si>
  <si>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</si>
  <si>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</si>
  <si>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</si>
  <si>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</si>
  <si>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</si>
  <si>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</si>
  <si>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</si>
  <si>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</si>
  <si>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</si>
  <si>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</si>
  <si>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</si>
  <si>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</si>
  <si>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</si>
  <si>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</si>
  <si>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</si>
  <si>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</si>
  <si>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</si>
  <si>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</si>
  <si>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</si>
  <si>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</si>
  <si>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</si>
  <si>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</si>
  <si>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</si>
  <si>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</si>
  <si>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</si>
  <si>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</si>
  <si>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</si>
  <si>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</si>
  <si>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</si>
  <si>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</si>
  <si>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</si>
  <si>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</si>
  <si>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</si>
  <si>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</si>
  <si>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</si>
  <si>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</si>
  <si>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</si>
  <si>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</si>
  <si>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</si>
  <si>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</si>
  <si>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</si>
  <si>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</si>
  <si>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</si>
  <si>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</si>
  <si>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</si>
  <si>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</si>
  <si>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</si>
  <si>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</si>
  <si>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</si>
  <si>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</si>
  <si>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</si>
  <si>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</si>
  <si>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</si>
  <si>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</si>
  <si>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</si>
  <si>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</si>
  <si>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</si>
  <si>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</si>
  <si>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</si>
  <si>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</si>
  <si>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</si>
  <si>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</si>
  <si>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</si>
  <si>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</si>
  <si>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</si>
  <si>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</si>
  <si>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</si>
  <si>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</si>
  <si>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</si>
  <si>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</si>
  <si>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</si>
  <si>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</si>
  <si>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</si>
  <si>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</si>
  <si>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</si>
  <si>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</si>
  <si>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</si>
  <si>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</si>
  <si>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</si>
  <si>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</si>
  <si>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</si>
  <si>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</si>
  <si>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</si>
  <si>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</si>
  <si>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</si>
  <si>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</si>
  <si>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</si>
  <si>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</si>
  <si>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</si>
  <si>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</si>
  <si>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</si>
  <si>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</si>
  <si>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</si>
  <si>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</si>
  <si>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</si>
  <si>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</si>
  <si>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</si>
  <si>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</si>
  <si>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</si>
  <si>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</si>
  <si>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</si>
  <si>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</si>
  <si>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</si>
  <si>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</si>
  <si>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</si>
  <si>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</si>
  <si>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</si>
  <si>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</si>
  <si>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</si>
  <si>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</si>
  <si>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</si>
  <si>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</si>
  <si>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</si>
  <si>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</si>
  <si>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</si>
  <si>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</si>
  <si>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</si>
  <si>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</si>
  <si>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</si>
  <si>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</si>
  <si>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</si>
  <si>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</si>
  <si>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</si>
  <si>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</si>
  <si>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</si>
  <si>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</si>
  <si>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</si>
  <si>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</si>
  <si>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</si>
  <si>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</si>
  <si>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</si>
  <si>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</si>
  <si>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</si>
  <si>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</si>
  <si>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</si>
  <si>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</si>
  <si>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</si>
  <si>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</si>
  <si>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</si>
  <si>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</si>
  <si>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</si>
  <si>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</si>
  <si>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</si>
  <si>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</si>
  <si>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</si>
  <si>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</si>
  <si>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</si>
  <si>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</si>
  <si>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</si>
  <si>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</si>
  <si>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</si>
  <si>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</si>
  <si>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</si>
  <si>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</si>
  <si>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</si>
  <si>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</si>
  <si>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</si>
  <si>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</si>
  <si>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</si>
  <si>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</si>
  <si>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</si>
  <si>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</si>
  <si>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</si>
  <si>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</si>
  <si>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</si>
  <si>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</si>
  <si>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</si>
  <si>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</si>
  <si>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</si>
  <si>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</si>
  <si>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</si>
  <si>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</si>
  <si>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</si>
  <si>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</si>
  <si>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</si>
  <si>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</si>
  <si>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</si>
  <si>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</si>
  <si>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</si>
  <si>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</si>
  <si>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</si>
  <si>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</si>
  <si>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</si>
  <si>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</si>
  <si>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</si>
  <si>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</si>
  <si>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</si>
  <si>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</si>
  <si>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</si>
  <si>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</si>
  <si>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</si>
  <si>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</si>
  <si>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</si>
  <si>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</si>
  <si>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</si>
  <si>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</si>
  <si>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</si>
  <si>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</si>
  <si>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</si>
  <si>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</si>
  <si>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</si>
  <si>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</si>
  <si>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</si>
  <si>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</si>
  <si>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</si>
  <si>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</si>
  <si>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</si>
  <si>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</si>
  <si>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</si>
  <si>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</si>
  <si>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</si>
  <si>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</si>
  <si>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</si>
  <si>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</si>
  <si>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</si>
  <si>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</si>
  <si>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</si>
  <si>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</si>
  <si>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</si>
  <si>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</si>
  <si>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</si>
  <si>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</si>
  <si>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</si>
  <si>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</si>
  <si>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</si>
  <si>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</si>
  <si>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</si>
  <si>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</si>
  <si>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</si>
  <si>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</si>
  <si>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</si>
  <si>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</si>
  <si>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</si>
  <si>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</si>
  <si>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</si>
  <si>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</si>
  <si>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</si>
  <si>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</si>
  <si>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</si>
  <si>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</si>
  <si>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</si>
  <si>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</si>
  <si>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</si>
  <si>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</si>
  <si>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</si>
  <si>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</si>
  <si>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</si>
  <si>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</si>
  <si>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</si>
  <si>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</si>
  <si>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</si>
  <si>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</si>
  <si>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</si>
  <si>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</si>
  <si>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</si>
  <si>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</si>
  <si>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</si>
  <si>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</si>
  <si>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</si>
  <si>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</si>
  <si>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</si>
  <si>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</si>
  <si>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</si>
  <si>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</si>
  <si>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</si>
  <si>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</si>
  <si>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</si>
  <si>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</si>
  <si>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</si>
  <si>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</si>
  <si>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</si>
  <si>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</si>
  <si>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</si>
  <si>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</si>
  <si>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</si>
  <si>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</si>
  <si>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</si>
  <si>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</si>
  <si>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</si>
  <si>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</si>
  <si>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</si>
  <si>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</si>
  <si>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</si>
  <si>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</si>
  <si>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</si>
  <si>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</si>
  <si>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</si>
  <si>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</si>
  <si>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</si>
  <si>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</si>
  <si>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</si>
  <si>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</si>
  <si>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</si>
  <si>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</si>
  <si>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</si>
  <si>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</si>
  <si>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</si>
  <si>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</si>
  <si>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</si>
  <si>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</si>
  <si>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</si>
  <si>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</si>
  <si>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</si>
  <si>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</si>
  <si>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</si>
  <si>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</si>
  <si>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</si>
  <si>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</si>
  <si>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</si>
  <si>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</si>
  <si>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</si>
  <si>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</si>
  <si>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</si>
  <si>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</si>
  <si>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</si>
  <si>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</si>
  <si>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</si>
  <si>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</si>
  <si>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</si>
  <si>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</si>
  <si>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</si>
  <si>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</si>
  <si>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</si>
  <si>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</si>
  <si>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</si>
  <si>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</si>
  <si>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</si>
  <si>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</si>
  <si>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</si>
  <si>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</si>
  <si>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</si>
  <si>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</si>
  <si>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</si>
  <si>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</si>
  <si>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</si>
  <si>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</si>
  <si>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</si>
  <si>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</si>
  <si>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</si>
  <si>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</si>
  <si>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</si>
  <si>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</si>
  <si>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</si>
  <si>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</si>
  <si>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</si>
  <si>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</si>
  <si>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</si>
  <si>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</si>
  <si>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</si>
  <si>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</si>
  <si>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</si>
  <si>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</si>
  <si>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</si>
  <si>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</si>
  <si>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</si>
  <si>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</si>
  <si>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</si>
  <si>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</si>
  <si>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</si>
  <si>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</si>
  <si>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</si>
  <si>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</si>
  <si>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</si>
  <si>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</si>
  <si>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</si>
  <si>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</si>
  <si>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</si>
  <si>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</si>
  <si>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</si>
  <si>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</si>
  <si>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</si>
  <si>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</si>
  <si>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</si>
  <si>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</si>
  <si>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</si>
  <si>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</si>
  <si>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</si>
  <si>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</si>
  <si>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</si>
  <si>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</si>
  <si>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</si>
  <si>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</si>
  <si>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</si>
  <si>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</si>
  <si>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</si>
  <si>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</si>
  <si>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</si>
  <si>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</si>
  <si>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</si>
  <si>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</si>
  <si>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</si>
  <si>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</si>
  <si>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</si>
  <si>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</si>
  <si>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</si>
  <si>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</si>
  <si>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</si>
  <si>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</si>
  <si>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</si>
  <si>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</si>
  <si>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</si>
  <si>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</si>
  <si>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</si>
  <si>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</si>
  <si>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</si>
  <si>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</si>
  <si>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</si>
  <si>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</si>
  <si>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</si>
  <si>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</si>
  <si>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</si>
  <si>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</si>
  <si>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</si>
  <si>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</si>
  <si>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</si>
  <si>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</si>
  <si>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</si>
  <si>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</si>
  <si>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</si>
  <si>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</si>
  <si>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</si>
  <si>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</si>
  <si>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</si>
  <si>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</si>
  <si>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</si>
  <si>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</si>
  <si>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</si>
  <si>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</si>
  <si>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</si>
  <si>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</si>
  <si>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</si>
  <si>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</si>
  <si>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</si>
  <si>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</si>
  <si>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</si>
  <si>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</si>
  <si>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</si>
  <si>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</si>
  <si>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</si>
  <si>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</si>
  <si>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</si>
  <si>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</si>
  <si>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</si>
  <si>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</si>
  <si>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</si>
  <si>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</si>
  <si>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</si>
  <si>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</si>
  <si>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</si>
  <si>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</si>
  <si>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</si>
  <si>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</si>
  <si>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</si>
  <si>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</si>
  <si>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</si>
  <si>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</si>
  <si>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</si>
  <si>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</si>
  <si>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</si>
  <si>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</si>
  <si>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</si>
  <si>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</si>
  <si>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</si>
  <si>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</si>
  <si>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</si>
  <si>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</si>
  <si>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</si>
  <si>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</si>
  <si>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</si>
  <si>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</si>
  <si>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</si>
  <si>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</si>
  <si>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</si>
  <si>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</si>
  <si>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</si>
  <si>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</si>
  <si>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</si>
  <si>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</si>
  <si>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</si>
  <si>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</si>
  <si>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</si>
  <si>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</si>
  <si>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</si>
  <si>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</si>
  <si>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</si>
  <si>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</si>
  <si>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</si>
  <si>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</si>
  <si>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</si>
  <si>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</si>
  <si>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</si>
  <si>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</si>
  <si>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</si>
  <si>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</si>
  <si>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</si>
  <si>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</si>
  <si>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</si>
  <si>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</si>
  <si>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</si>
  <si>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</si>
  <si>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</si>
  <si>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</si>
  <si>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</si>
  <si>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</si>
  <si>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</si>
  <si>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</si>
  <si>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</si>
  <si>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</si>
  <si>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</si>
  <si>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</si>
  <si>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</si>
  <si>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</si>
  <si>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</si>
  <si>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</si>
  <si>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</si>
  <si>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</si>
  <si>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</si>
  <si>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</si>
  <si>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</si>
  <si>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</si>
  <si>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</si>
  <si>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</si>
  <si>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</si>
  <si>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</si>
  <si>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</si>
  <si>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</si>
  <si>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</si>
  <si>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</si>
  <si>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</si>
  <si>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</si>
  <si>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</si>
  <si>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</si>
  <si>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</si>
  <si>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</si>
  <si>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</si>
  <si>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</si>
  <si>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</si>
  <si>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</si>
  <si>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</si>
  <si>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</si>
  <si>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</si>
  <si>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</si>
  <si>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</si>
  <si>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</si>
  <si>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</si>
  <si>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</si>
  <si>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</si>
  <si>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</si>
  <si>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</si>
  <si>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</si>
  <si>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</si>
  <si>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</si>
  <si>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</si>
  <si>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</si>
  <si>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</si>
  <si>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</si>
  <si>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</si>
  <si>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</si>
  <si>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</si>
  <si>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</si>
  <si>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</si>
  <si>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</si>
  <si>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</si>
  <si>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</si>
  <si>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</si>
  <si>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</si>
  <si>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</si>
  <si>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</si>
  <si>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</si>
  <si>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</si>
  <si>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</si>
  <si>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</si>
  <si>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</si>
  <si>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</si>
  <si>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</si>
  <si>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</si>
  <si>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</si>
  <si>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</si>
  <si>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</si>
  <si>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</si>
  <si>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</si>
  <si>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</si>
  <si>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</si>
  <si>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</si>
  <si>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</si>
  <si>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</si>
  <si>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</si>
  <si>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</si>
  <si>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</si>
  <si>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</si>
  <si>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</si>
  <si>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</si>
  <si>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</si>
  <si>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</si>
  <si>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</si>
  <si>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</si>
  <si>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</si>
  <si>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</si>
  <si>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</si>
  <si>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</si>
  <si>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</si>
  <si>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</si>
  <si>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</si>
  <si>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</si>
  <si>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</si>
  <si>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</si>
  <si>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</si>
  <si>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</si>
  <si>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</si>
  <si>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</si>
  <si>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</si>
  <si>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</si>
  <si>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</si>
  <si>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</si>
  <si>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</si>
  <si>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</si>
  <si>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</si>
  <si>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</si>
  <si>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</si>
  <si>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</si>
  <si>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</si>
  <si>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</si>
  <si>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</si>
  <si>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</si>
  <si>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</si>
  <si>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</si>
  <si>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</si>
  <si>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</si>
  <si>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</si>
  <si>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</si>
  <si>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</si>
  <si>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</si>
  <si>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</si>
  <si>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</si>
  <si>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</si>
  <si>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</si>
  <si>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</si>
  <si>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</si>
  <si>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</si>
  <si>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</si>
  <si>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</si>
  <si>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</si>
  <si>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</si>
  <si>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</si>
  <si>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</si>
  <si>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</si>
  <si>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</si>
  <si>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</si>
  <si>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</si>
  <si>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</si>
  <si>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</si>
  <si>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</si>
  <si>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</si>
  <si>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</si>
  <si>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</si>
  <si>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</si>
  <si>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</si>
  <si>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</si>
  <si>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</si>
  <si>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</si>
  <si>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</si>
  <si>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</si>
  <si>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</si>
  <si>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</si>
  <si>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</si>
  <si>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</si>
  <si>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</si>
  <si>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</si>
  <si>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</si>
  <si>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</si>
  <si>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</si>
  <si>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</si>
  <si>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</si>
  <si>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</si>
  <si>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</si>
  <si>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</si>
  <si>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</si>
  <si>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</si>
  <si>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</si>
  <si>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</si>
  <si>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</si>
  <si>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</si>
  <si>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</si>
  <si>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</si>
  <si>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</si>
  <si>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</si>
  <si>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</si>
  <si>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</si>
  <si>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</si>
  <si>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</si>
  <si>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</si>
  <si>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</si>
  <si>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</si>
  <si>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</si>
  <si>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</si>
  <si>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</si>
  <si>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</si>
  <si>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</si>
  <si>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</si>
  <si>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</si>
  <si>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</si>
  <si>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</si>
  <si>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</si>
  <si>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</si>
  <si>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</si>
  <si>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</si>
  <si>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</si>
  <si>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</si>
  <si>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</si>
  <si>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</si>
  <si>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</si>
  <si>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</si>
  <si>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</si>
  <si>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</si>
  <si>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</si>
  <si>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</si>
  <si>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</si>
  <si>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</si>
  <si>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</si>
  <si>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</si>
  <si>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</si>
  <si>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</si>
  <si>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</si>
  <si>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</si>
  <si>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</si>
  <si>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</si>
  <si>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</si>
  <si>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</si>
  <si>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</si>
  <si>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</si>
  <si>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</si>
  <si>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</si>
  <si>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</si>
  <si>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</si>
  <si>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</si>
  <si>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</si>
  <si>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</si>
  <si>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</si>
  <si>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</si>
  <si>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</si>
  <si>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</si>
  <si>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</si>
  <si>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</si>
  <si>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</si>
  <si>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</si>
  <si>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</si>
  <si>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</si>
  <si>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</si>
  <si>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</si>
  <si>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</si>
  <si>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</si>
  <si>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</si>
  <si>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</si>
  <si>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</si>
  <si>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</si>
  <si>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</si>
  <si>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</si>
  <si>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</si>
  <si>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</si>
  <si>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</si>
  <si>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</si>
  <si>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</si>
  <si>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</si>
  <si>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</si>
  <si>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</si>
  <si>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</si>
  <si>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</si>
  <si>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</si>
  <si>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</si>
  <si>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</si>
  <si>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</si>
  <si>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</si>
  <si>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</si>
  <si>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</si>
  <si>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</si>
  <si>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</si>
  <si>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</si>
  <si>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</si>
  <si>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</si>
  <si>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</si>
  <si>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</si>
  <si>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</si>
  <si>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</si>
  <si>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</si>
  <si>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</si>
  <si>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</si>
  <si>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</si>
  <si>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</si>
  <si>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</si>
  <si>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</si>
  <si>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</si>
  <si>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</si>
  <si>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</si>
  <si>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</si>
  <si>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</si>
  <si>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</si>
  <si>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</si>
  <si>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</si>
  <si>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</si>
  <si>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</si>
  <si>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</si>
  <si>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</si>
  <si>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</si>
  <si>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</si>
  <si>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</si>
  <si>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</si>
  <si>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</si>
  <si>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</si>
  <si>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</si>
  <si>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</si>
  <si>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</si>
  <si>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</si>
  <si>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</si>
  <si>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</si>
  <si>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</si>
  <si>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</si>
  <si>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</si>
  <si>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</si>
  <si>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</si>
  <si>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</si>
  <si>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</si>
  <si>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</si>
  <si>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</si>
  <si>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</si>
  <si>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</si>
  <si>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</si>
  <si>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</si>
  <si>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</si>
  <si>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</si>
  <si>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</si>
  <si>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</si>
  <si>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</si>
  <si>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</si>
  <si>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</si>
  <si>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</si>
  <si>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</si>
  <si>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</si>
  <si>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</si>
  <si>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</si>
  <si>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</si>
  <si>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</si>
  <si>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</si>
  <si>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</si>
  <si>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</si>
  <si>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</si>
  <si>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</si>
  <si>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</si>
  <si>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</si>
  <si>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</si>
  <si>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</si>
  <si>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</si>
  <si>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</si>
  <si>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</si>
  <si>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</si>
  <si>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</si>
  <si>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</si>
  <si>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</si>
  <si>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</si>
  <si>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</si>
  <si>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</si>
  <si>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</si>
  <si>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</si>
  <si>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</si>
  <si>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</si>
  <si>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</si>
  <si>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</si>
  <si>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</si>
  <si>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</si>
  <si>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</si>
  <si>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</si>
  <si>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</si>
  <si>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</si>
  <si>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</si>
  <si>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</si>
  <si>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</si>
  <si>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</si>
  <si>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</si>
  <si>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</si>
  <si>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</si>
  <si>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</si>
  <si>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</si>
  <si>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</si>
  <si>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</si>
  <si>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</si>
  <si>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</si>
  <si>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</si>
  <si>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</si>
  <si>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</si>
  <si>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</si>
  <si>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</si>
  <si>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</si>
  <si>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</si>
  <si>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</si>
  <si>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</si>
  <si>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</si>
  <si>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</si>
  <si>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</si>
  <si>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</si>
  <si>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</si>
  <si>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</si>
  <si>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</si>
  <si>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</si>
  <si>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</si>
  <si>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</si>
  <si>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</si>
  <si>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</si>
  <si>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</si>
  <si>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</si>
  <si>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</si>
  <si>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</si>
  <si>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</si>
  <si>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</si>
  <si>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</si>
  <si>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</si>
  <si>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</si>
  <si>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</si>
  <si>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</si>
  <si>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</si>
  <si>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</si>
  <si>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</si>
  <si>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</si>
  <si>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</si>
  <si>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</si>
  <si>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</si>
  <si>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</si>
  <si>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</si>
  <si>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</si>
  <si>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</si>
  <si>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</si>
  <si>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</si>
  <si>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</si>
  <si>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</si>
  <si>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</si>
  <si>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</si>
  <si>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</si>
  <si>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</si>
  <si>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</si>
  <si>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</si>
  <si>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</si>
  <si>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</si>
  <si>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</si>
  <si>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</si>
  <si>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</si>
  <si>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</si>
  <si>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</si>
  <si>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</si>
  <si>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</si>
  <si>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</si>
  <si>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</si>
  <si>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</si>
  <si>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</si>
  <si>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</si>
  <si>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</si>
  <si>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</si>
  <si>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</si>
  <si>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</si>
  <si>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</si>
  <si>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</si>
  <si>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</si>
  <si>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</si>
  <si>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</si>
  <si>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</si>
  <si>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</si>
  <si>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</si>
  <si>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</si>
  <si>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</si>
  <si>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</si>
  <si>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</si>
  <si>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</si>
  <si>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</si>
  <si>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</si>
  <si>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</si>
  <si>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</si>
  <si>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</si>
  <si>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</si>
  <si>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</si>
  <si>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</si>
  <si>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</si>
  <si>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</si>
  <si>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</si>
  <si>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</si>
  <si>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</si>
  <si>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</si>
  <si>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</si>
  <si>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</si>
  <si>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</si>
  <si>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</si>
  <si>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</si>
  <si>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</si>
  <si>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</si>
  <si>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</si>
  <si>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</si>
  <si>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</si>
  <si>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</si>
  <si>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</si>
  <si>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</si>
  <si>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</si>
  <si>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</si>
  <si>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</si>
  <si>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</si>
  <si>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</si>
  <si>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</si>
  <si>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</si>
  <si>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</si>
  <si>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</si>
  <si>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</si>
  <si>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</si>
  <si>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</si>
  <si>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</si>
  <si>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</si>
  <si>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</si>
  <si>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</si>
  <si>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</si>
  <si>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</si>
  <si>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</si>
  <si>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</si>
  <si>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</si>
  <si>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</si>
  <si>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</si>
  <si>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</si>
  <si>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</si>
  <si>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</si>
  <si>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</si>
  <si>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</si>
  <si>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</si>
  <si>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</si>
  <si>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</si>
  <si>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</si>
  <si>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</si>
  <si>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</si>
  <si>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</si>
  <si>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</si>
  <si>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</si>
  <si>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</si>
  <si>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</si>
  <si>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</si>
  <si>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</si>
  <si>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</si>
  <si>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</si>
  <si>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</si>
  <si>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</si>
  <si>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</si>
  <si>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</si>
  <si>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</si>
  <si>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</si>
  <si>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</si>
  <si>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</si>
  <si>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</si>
  <si>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</si>
  <si>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</si>
  <si>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</si>
  <si>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</si>
  <si>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</si>
  <si>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</si>
  <si>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</si>
  <si>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</si>
  <si>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</si>
  <si>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</si>
  <si>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</si>
  <si>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</si>
  <si>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</si>
  <si>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</si>
  <si>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</si>
  <si>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</si>
  <si>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</si>
  <si>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</si>
  <si>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</si>
  <si>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</si>
  <si>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</si>
  <si>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</si>
  <si>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</si>
  <si>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</si>
  <si>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</si>
  <si>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</si>
  <si>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</si>
  <si>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</si>
  <si>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</si>
  <si>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</si>
  <si>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</si>
  <si>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</si>
  <si>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</si>
  <si>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</si>
  <si>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</si>
  <si>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</si>
  <si>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</si>
  <si>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</si>
  <si>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</si>
  <si>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</si>
  <si>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</si>
  <si>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</si>
  <si>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</si>
  <si>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</si>
  <si>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</si>
  <si>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</si>
  <si>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</si>
  <si>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</si>
  <si>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</si>
  <si>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</si>
  <si>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</si>
  <si>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</si>
  <si>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</si>
  <si>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</si>
  <si>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</si>
  <si>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</si>
  <si>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</si>
  <si>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</si>
  <si>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</si>
  <si>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</si>
  <si>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</si>
  <si>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</si>
  <si>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</si>
  <si>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</si>
  <si>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</si>
  <si>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</si>
  <si>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</si>
  <si>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</si>
  <si>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</si>
  <si>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</si>
  <si>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</si>
  <si>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</si>
  <si>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</si>
  <si>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</si>
  <si>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</si>
  <si>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</si>
  <si>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</si>
  <si>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</si>
  <si>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</si>
  <si>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</si>
  <si>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</si>
  <si>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</si>
  <si>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</si>
  <si>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</si>
  <si>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</si>
  <si>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</si>
  <si>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</si>
  <si>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</si>
  <si>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</si>
  <si>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</si>
  <si>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</si>
  <si>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</si>
  <si>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</si>
  <si>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</si>
  <si>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</si>
  <si>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</si>
  <si>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</si>
  <si>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</si>
  <si>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</si>
  <si>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</si>
  <si>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</si>
  <si>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</si>
  <si>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</si>
  <si>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</si>
  <si>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</si>
  <si>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</si>
  <si>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</si>
  <si>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</si>
  <si>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</si>
  <si>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</si>
  <si>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</si>
  <si>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</si>
  <si>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</si>
  <si>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</si>
  <si>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</si>
  <si>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</si>
  <si>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</si>
  <si>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</si>
  <si>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</si>
  <si>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</si>
  <si>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</si>
  <si>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</si>
  <si>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</si>
  <si>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</si>
  <si>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</si>
  <si>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</si>
  <si>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</si>
  <si>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</si>
  <si>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</si>
  <si>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</si>
  <si>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</si>
  <si>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</si>
  <si>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</si>
  <si>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</si>
  <si>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</si>
  <si>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</si>
  <si>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</si>
  <si>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</si>
  <si>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</si>
  <si>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</si>
  <si>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</si>
  <si>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</si>
  <si>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</si>
  <si>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</si>
  <si>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</si>
  <si>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</si>
  <si>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</si>
  <si>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</si>
  <si>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</si>
  <si>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</si>
  <si>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</si>
  <si>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</si>
  <si>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</si>
  <si>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</si>
  <si>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</si>
  <si>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</si>
  <si>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</si>
  <si>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</si>
  <si>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</si>
  <si>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</si>
  <si>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</si>
  <si>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</si>
  <si>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</si>
  <si>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</si>
  <si>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</si>
  <si>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</si>
  <si>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</si>
  <si>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</si>
  <si>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</si>
  <si>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</si>
  <si>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</si>
  <si>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</si>
  <si>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</si>
  <si>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</si>
  <si>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</si>
  <si>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</si>
  <si>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</si>
  <si>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</si>
  <si>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</si>
  <si>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</si>
  <si>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</si>
  <si>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</si>
  <si>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</si>
  <si>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</si>
  <si>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</si>
  <si>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</si>
  <si>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</si>
  <si>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</si>
  <si>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</si>
  <si>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</si>
  <si>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</si>
  <si>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</si>
  <si>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</si>
  <si>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</si>
  <si>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</si>
  <si>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</si>
  <si>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</si>
  <si>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</si>
  <si>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</si>
  <si>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</si>
  <si>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</si>
  <si>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</si>
  <si>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</si>
  <si>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</si>
  <si>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</si>
  <si>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</si>
  <si>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</si>
  <si>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</si>
  <si>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</si>
  <si>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</si>
  <si>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</si>
  <si>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</si>
  <si>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</si>
  <si>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</si>
  <si>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</si>
  <si>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</si>
  <si>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</si>
  <si>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</si>
  <si>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</si>
  <si>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</si>
  <si>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</si>
  <si>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</si>
  <si>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</si>
  <si>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</si>
  <si>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</si>
  <si>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</si>
  <si>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</si>
  <si>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</si>
  <si>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</si>
  <si>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</si>
  <si>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</si>
  <si>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</si>
  <si>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</si>
  <si>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</si>
  <si>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</si>
  <si>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</si>
  <si>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</si>
  <si>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</si>
  <si>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</si>
  <si>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</si>
  <si>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</si>
  <si>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</si>
  <si>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</si>
  <si>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</si>
  <si>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</si>
  <si>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</si>
  <si>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</si>
  <si>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</si>
  <si>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</si>
  <si>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</si>
  <si>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</si>
  <si>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</si>
  <si>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</si>
  <si>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</si>
  <si>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</si>
  <si>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</si>
  <si>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</si>
  <si>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</si>
  <si>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</si>
  <si>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</si>
  <si>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</si>
  <si>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</si>
  <si>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</si>
  <si>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</si>
  <si>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</si>
  <si>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</si>
  <si>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</si>
  <si>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</si>
  <si>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</si>
  <si>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</si>
  <si>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</si>
  <si>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</si>
  <si>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</si>
  <si>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</si>
  <si>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</si>
  <si>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</si>
  <si>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</si>
  <si>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</si>
  <si>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</si>
  <si>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</si>
  <si>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</si>
  <si>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</si>
  <si>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</si>
  <si>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</si>
  <si>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</si>
  <si>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</si>
  <si>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</si>
  <si>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</si>
  <si>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</si>
  <si>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</si>
  <si>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</si>
  <si>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</si>
  <si>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</si>
  <si>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</si>
  <si>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</si>
  <si>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</si>
  <si>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</si>
  <si>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</si>
  <si>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</si>
  <si>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</si>
  <si>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</si>
  <si>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</si>
  <si>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</si>
  <si>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</si>
  <si>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</si>
  <si>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</si>
  <si>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</si>
  <si>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</si>
  <si>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</si>
  <si>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</si>
  <si>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</si>
  <si>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</si>
  <si>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</si>
  <si>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</si>
  <si>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</si>
  <si>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</si>
  <si>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</si>
  <si>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</si>
  <si>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</si>
  <si>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</si>
  <si>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</si>
  <si>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</si>
  <si>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</si>
  <si>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</si>
  <si>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</si>
  <si>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</si>
  <si>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</si>
  <si>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</si>
  <si>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</si>
  <si>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</si>
  <si>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</si>
  <si>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</si>
  <si>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</si>
  <si>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</si>
  <si>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</si>
  <si>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</si>
  <si>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</si>
  <si>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</si>
  <si>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</si>
  <si>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</si>
  <si>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</si>
  <si>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</si>
  <si>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</si>
  <si>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</si>
  <si>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</si>
  <si>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</si>
  <si>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</si>
  <si>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</si>
  <si>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</si>
  <si>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</si>
  <si>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</si>
  <si>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</si>
  <si>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</si>
  <si>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</si>
  <si>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</si>
  <si>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</si>
  <si>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</si>
  <si>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</si>
  <si>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</si>
  <si>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</si>
  <si>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</si>
  <si>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</si>
  <si>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</si>
  <si>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</si>
  <si>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</si>
  <si>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</si>
  <si>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</si>
  <si>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</si>
  <si>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</si>
  <si>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</si>
  <si>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</si>
  <si>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</si>
  <si>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</si>
  <si>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</si>
  <si>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</si>
  <si>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</si>
  <si>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</si>
  <si>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</si>
  <si>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</si>
  <si>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</si>
  <si>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</si>
  <si>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</si>
  <si>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</si>
  <si>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</si>
  <si>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</si>
  <si>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</si>
  <si>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</si>
  <si>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</si>
  <si>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</si>
  <si>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</si>
  <si>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</si>
  <si>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</si>
  <si>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</si>
  <si>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</si>
  <si>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</si>
  <si>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</si>
  <si>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</si>
  <si>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</si>
  <si>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</si>
  <si>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</si>
  <si>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</si>
  <si>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</si>
  <si>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</si>
  <si>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</si>
  <si>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</si>
  <si>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</si>
  <si>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</si>
  <si>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</si>
  <si>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</si>
  <si>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</si>
  <si>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</si>
  <si>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</si>
  <si>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</si>
  <si>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</si>
  <si>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</si>
  <si>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</si>
  <si>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</si>
  <si>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</si>
  <si>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</si>
  <si>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</si>
  <si>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</si>
  <si>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</si>
  <si>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</si>
  <si>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</si>
  <si>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</si>
  <si>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</si>
  <si>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</si>
  <si>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</si>
  <si>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</si>
  <si>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</si>
  <si>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</si>
  <si>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</si>
  <si>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</si>
  <si>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</si>
  <si>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</si>
  <si>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</si>
  <si>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</si>
  <si>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</si>
  <si>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</si>
  <si>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</si>
  <si>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</si>
  <si>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</si>
  <si>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</si>
  <si>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</si>
  <si>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</si>
  <si>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</si>
  <si>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</si>
  <si>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</si>
  <si>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</si>
  <si>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</si>
  <si>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</si>
  <si>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</si>
  <si>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</si>
  <si>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</si>
  <si>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</si>
  <si>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</si>
  <si>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</si>
  <si>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</si>
  <si>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</si>
  <si>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</si>
  <si>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</si>
  <si>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</si>
  <si>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</si>
  <si>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</si>
  <si>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</si>
  <si>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</si>
  <si>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</si>
  <si>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</si>
  <si>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</si>
  <si>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</si>
  <si>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</si>
  <si>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</si>
  <si>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</si>
  <si>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</si>
  <si>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</si>
  <si>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</si>
  <si>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</si>
  <si>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</si>
  <si>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</si>
  <si>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</si>
  <si>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</si>
  <si>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</si>
  <si>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</si>
  <si>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</si>
  <si>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</si>
  <si>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</si>
  <si>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</si>
  <si>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</si>
  <si>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</si>
  <si>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</si>
  <si>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</si>
  <si>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</si>
  <si>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</si>
  <si>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</si>
  <si>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</si>
  <si>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</si>
  <si>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</si>
  <si>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</si>
  <si>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</si>
  <si>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</si>
  <si>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</si>
  <si>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</si>
  <si>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</si>
  <si>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</si>
  <si>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</si>
  <si>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</si>
  <si>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</si>
  <si>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</si>
  <si>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</si>
  <si>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</si>
  <si>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</si>
  <si>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</si>
  <si>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</si>
  <si>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</si>
  <si>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</si>
  <si>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</si>
  <si>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</si>
  <si>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</si>
  <si>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</si>
  <si>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</si>
  <si>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</si>
  <si>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</si>
  <si>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</si>
  <si>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</si>
  <si>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</si>
  <si>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</si>
  <si>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</si>
  <si>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</si>
  <si>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</si>
  <si>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</si>
  <si>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</si>
  <si>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</si>
  <si>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</si>
  <si>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</si>
  <si>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</si>
  <si>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</si>
  <si>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</si>
  <si>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</si>
  <si>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</si>
  <si>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</si>
  <si>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</si>
  <si>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</si>
  <si>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</si>
  <si>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</si>
  <si>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</si>
  <si>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</si>
  <si>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</si>
  <si>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</si>
  <si>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</si>
  <si>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</si>
  <si>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</si>
  <si>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</si>
  <si>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</si>
  <si>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</si>
  <si>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</si>
  <si>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</si>
  <si>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</si>
  <si>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</si>
  <si>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</si>
  <si>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</si>
  <si>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</si>
  <si>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</si>
  <si>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</si>
  <si>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</si>
  <si>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</si>
  <si>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</si>
  <si>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</si>
  <si>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</si>
  <si>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</si>
  <si>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</si>
  <si>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</si>
  <si>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</si>
  <si>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</si>
  <si>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</si>
  <si>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</si>
  <si>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</si>
  <si>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</si>
  <si>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</si>
  <si>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</si>
  <si>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</si>
  <si>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</si>
  <si>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</si>
  <si>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</si>
  <si>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</si>
  <si>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</si>
  <si>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</si>
  <si>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</si>
  <si>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</si>
  <si>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</si>
  <si>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</si>
  <si>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</si>
  <si>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</si>
  <si>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</si>
  <si>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</si>
  <si>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</si>
  <si>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</si>
  <si>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</si>
  <si>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</si>
  <si>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</si>
  <si>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</si>
  <si>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</si>
  <si>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</si>
  <si>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</si>
  <si>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</si>
  <si>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</si>
  <si>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</si>
  <si>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</si>
  <si>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</si>
  <si>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</si>
  <si>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</si>
  <si>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</si>
  <si>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</si>
  <si>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</si>
  <si>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</si>
  <si>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</si>
  <si>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</si>
  <si>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</si>
  <si>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</si>
  <si>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</si>
  <si>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</si>
  <si>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</si>
  <si>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</si>
  <si>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</si>
  <si>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</si>
  <si>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</si>
  <si>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</si>
  <si>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</si>
  <si>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</si>
  <si>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</si>
  <si>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</si>
  <si>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</si>
  <si>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</si>
  <si>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</si>
  <si>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</si>
  <si>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</si>
  <si>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</si>
  <si>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</si>
  <si>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</si>
  <si>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</si>
  <si>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</si>
  <si>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</si>
  <si>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</si>
  <si>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</si>
  <si>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</si>
  <si>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</si>
  <si>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</si>
  <si>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</si>
  <si>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</si>
  <si>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</si>
  <si>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</si>
  <si>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</si>
  <si>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</si>
  <si>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</si>
  <si>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</si>
  <si>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</si>
  <si>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</si>
  <si>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</si>
  <si>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</si>
  <si>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</si>
  <si>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</si>
  <si>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</si>
  <si>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</si>
  <si>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</si>
  <si>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</si>
  <si>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</si>
  <si>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</si>
  <si>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</si>
  <si>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</si>
  <si>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</si>
  <si>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</si>
  <si>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</si>
  <si>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</si>
  <si>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</si>
  <si>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</si>
  <si>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</si>
  <si>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</si>
  <si>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</si>
  <si>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</si>
  <si>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</si>
  <si>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</si>
  <si>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</si>
  <si>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</si>
  <si>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</si>
  <si>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</si>
  <si>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</si>
  <si>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</si>
  <si>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</si>
  <si>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</si>
  <si>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</si>
  <si>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</si>
  <si>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</si>
  <si>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</si>
  <si>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</si>
  <si>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</si>
  <si>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</si>
  <si>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</si>
  <si>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</si>
  <si>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</si>
  <si>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</si>
  <si>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</si>
  <si>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</si>
  <si>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</si>
  <si>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</si>
  <si>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</si>
  <si>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</si>
  <si>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</si>
  <si>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</si>
  <si>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</si>
  <si>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</si>
  <si>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</si>
  <si>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</si>
  <si>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</si>
  <si>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</si>
  <si>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</si>
  <si>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</si>
  <si>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</si>
  <si>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</si>
  <si>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</si>
  <si>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</si>
  <si>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</si>
  <si>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</si>
  <si>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</si>
  <si>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</si>
  <si>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</si>
  <si>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</si>
  <si>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</si>
  <si>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</si>
  <si>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</si>
  <si>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</si>
  <si>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</si>
  <si>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</si>
  <si>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</si>
  <si>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</si>
  <si>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</si>
  <si>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</si>
  <si>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</si>
  <si>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</si>
  <si>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</si>
  <si>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</si>
  <si>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</si>
  <si>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</si>
  <si>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</si>
  <si>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</si>
  <si>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</si>
  <si>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</si>
  <si>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</si>
  <si>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</si>
  <si>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</si>
  <si>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</si>
  <si>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</si>
  <si>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</si>
  <si>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</si>
  <si>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</si>
  <si>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</si>
  <si>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</si>
  <si>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</si>
  <si>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</si>
  <si>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</si>
  <si>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</si>
  <si>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</si>
  <si>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</si>
  <si>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</si>
  <si>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</si>
  <si>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</si>
  <si>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</si>
  <si>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</si>
  <si>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</si>
  <si>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</si>
  <si>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</si>
  <si>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</si>
  <si>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</si>
  <si>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</si>
  <si>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</si>
  <si>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</si>
  <si>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</si>
  <si>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</si>
  <si>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</si>
  <si>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</si>
  <si>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</si>
  <si>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</si>
  <si>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</si>
  <si>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</si>
  <si>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</si>
  <si>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</si>
  <si>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</si>
  <si>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</si>
  <si>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</si>
  <si>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</si>
  <si>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</si>
  <si>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</si>
  <si>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</si>
  <si>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</si>
  <si>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</si>
  <si>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</si>
  <si>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</si>
  <si>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</si>
  <si>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</si>
  <si>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</si>
  <si>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</si>
  <si>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</si>
  <si>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</si>
  <si>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</si>
  <si>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</si>
  <si>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</si>
  <si>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</si>
  <si>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</si>
  <si>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</si>
  <si>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</si>
  <si>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</si>
  <si>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</si>
  <si>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</si>
  <si>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</si>
  <si>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</si>
  <si>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</si>
  <si>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</si>
  <si>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</si>
  <si>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</si>
  <si>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</si>
  <si>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</si>
  <si>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</si>
  <si>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</si>
  <si>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</si>
  <si>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</si>
  <si>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</si>
  <si>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</si>
  <si>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</si>
  <si>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</si>
  <si>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</si>
  <si>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</si>
  <si>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</si>
  <si>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</si>
  <si>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</si>
  <si>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</si>
  <si>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</si>
  <si>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</si>
  <si>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</si>
  <si>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</si>
  <si>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</si>
  <si>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</si>
  <si>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</si>
  <si>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</si>
  <si>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</si>
  <si>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</si>
  <si>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</si>
  <si>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</si>
  <si>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</si>
  <si>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</si>
  <si>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</si>
  <si>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</si>
  <si>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</si>
  <si>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</si>
  <si>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</si>
  <si>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</si>
  <si>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</si>
  <si>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</si>
  <si>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</si>
  <si>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</si>
  <si>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</si>
  <si>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</si>
  <si>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</si>
  <si>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</si>
  <si>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</si>
  <si>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</si>
  <si>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</si>
  <si>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</si>
  <si>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</si>
  <si>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</si>
  <si>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</si>
  <si>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</si>
  <si>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</si>
  <si>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</si>
  <si>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</si>
  <si>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</si>
  <si>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</si>
  <si>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</si>
  <si>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</si>
  <si>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</si>
  <si>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</si>
  <si>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</si>
  <si>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</si>
  <si>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</si>
  <si>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</si>
  <si>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</si>
  <si>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</si>
  <si>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</si>
  <si>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</si>
  <si>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</si>
  <si>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</si>
  <si>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</si>
  <si>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</si>
  <si>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</si>
  <si>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</si>
  <si>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</si>
  <si>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</si>
  <si>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</si>
  <si>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</si>
  <si>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</si>
  <si>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</si>
  <si>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</si>
  <si>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</si>
  <si>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</si>
  <si>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</si>
  <si>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</si>
  <si>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</si>
  <si>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</si>
  <si>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</si>
  <si>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</si>
  <si>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</si>
  <si>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</si>
  <si>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</si>
  <si>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</si>
  <si>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</si>
  <si>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</si>
  <si>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</si>
  <si>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</si>
  <si>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</si>
  <si>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</si>
  <si>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</si>
  <si>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</si>
  <si>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</si>
  <si>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</si>
  <si>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</si>
  <si>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</si>
  <si>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</si>
  <si>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</si>
  <si>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</si>
  <si>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</si>
  <si>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</si>
  <si>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</si>
  <si>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</si>
  <si>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</si>
  <si>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</si>
  <si>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</si>
  <si>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</si>
  <si>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</si>
  <si>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</si>
  <si>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</si>
  <si>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</si>
  <si>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</si>
  <si>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</si>
  <si>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</si>
  <si>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</si>
  <si>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</si>
  <si>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</si>
  <si>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</si>
  <si>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</si>
  <si>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</si>
  <si>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</si>
  <si>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</si>
  <si>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</si>
  <si>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</si>
  <si>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</si>
  <si>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</si>
  <si>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</si>
  <si>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</si>
  <si>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</si>
  <si>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</si>
  <si>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</si>
  <si>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</si>
  <si>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</si>
  <si>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</si>
  <si>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</si>
  <si>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</si>
  <si>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</si>
  <si>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</si>
  <si>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</si>
  <si>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</si>
  <si>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</si>
  <si>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</si>
  <si>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</si>
  <si>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</si>
  <si>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</si>
  <si>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</si>
  <si>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</si>
  <si>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</si>
  <si>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</si>
  <si>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</si>
  <si>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</si>
  <si>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</si>
  <si>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</si>
  <si>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</si>
  <si>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</si>
  <si>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</si>
  <si>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</si>
  <si>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</si>
  <si>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</si>
  <si>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</si>
  <si>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</si>
  <si>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</si>
  <si>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</si>
  <si>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</si>
  <si>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</si>
  <si>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</si>
  <si>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</si>
  <si>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</si>
  <si>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</si>
  <si>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</si>
  <si>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</si>
  <si>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</si>
  <si>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</si>
  <si>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</si>
  <si>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</si>
  <si>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</si>
  <si>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</si>
  <si>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</si>
  <si>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</si>
  <si>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</si>
  <si>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</si>
  <si>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</si>
  <si>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</si>
  <si>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</si>
  <si>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</si>
  <si>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</si>
  <si>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</si>
  <si>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</si>
  <si>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</si>
  <si>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</si>
  <si>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</si>
  <si>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</si>
  <si>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</si>
  <si>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</si>
  <si>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</si>
  <si>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</si>
  <si>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</si>
  <si>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</si>
  <si>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</si>
  <si>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</si>
  <si>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</si>
  <si>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</si>
  <si>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</si>
  <si>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</si>
  <si>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</si>
  <si>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</si>
  <si>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</si>
  <si>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</si>
  <si>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</si>
  <si>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</si>
  <si>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</si>
  <si>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</si>
  <si>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</si>
  <si>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</si>
  <si>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</si>
  <si>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</si>
  <si>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</si>
  <si>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</si>
  <si>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</si>
  <si>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</si>
  <si>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</si>
  <si>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</si>
  <si>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</si>
  <si>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</si>
  <si>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</si>
  <si>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</si>
  <si>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</si>
  <si>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</si>
  <si>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</si>
  <si>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</si>
  <si>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</si>
  <si>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</si>
  <si>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</si>
  <si>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</si>
  <si>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</si>
  <si>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</si>
  <si>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</si>
  <si>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</si>
  <si>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</si>
  <si>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</si>
  <si>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</si>
  <si>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</si>
  <si>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</si>
  <si>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</si>
  <si>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</si>
  <si>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</si>
  <si>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</si>
  <si>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</si>
  <si>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</si>
  <si>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</si>
  <si>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</si>
  <si>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</si>
  <si>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</si>
  <si>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</si>
  <si>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</si>
  <si>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</si>
  <si>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</si>
  <si>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</si>
  <si>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</si>
  <si>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</si>
  <si>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</si>
  <si>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</si>
  <si>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</si>
  <si>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</si>
  <si>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</si>
  <si>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</si>
  <si>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</si>
  <si>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</si>
  <si>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</si>
  <si>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</si>
  <si>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</si>
  <si>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</si>
  <si>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</si>
  <si>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</si>
  <si>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</si>
  <si>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</si>
  <si>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</si>
  <si>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</si>
  <si>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</si>
  <si>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</si>
  <si>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</si>
  <si>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</si>
  <si>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</si>
  <si>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</si>
  <si>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</si>
  <si>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</si>
  <si>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</si>
  <si>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</si>
  <si>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</si>
  <si>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</si>
  <si>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</si>
  <si>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</si>
  <si>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</si>
  <si>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</si>
  <si>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</si>
  <si>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</si>
  <si>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</si>
  <si>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</si>
  <si>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</si>
  <si>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</si>
  <si>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</si>
  <si>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</si>
  <si>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</si>
  <si>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</si>
  <si>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</si>
  <si>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</si>
  <si>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</si>
  <si>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</si>
  <si>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</si>
  <si>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</si>
  <si>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</si>
  <si>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</si>
  <si>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</si>
  <si>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</si>
  <si>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</si>
  <si>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</si>
  <si>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</si>
  <si>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</si>
  <si>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</si>
  <si>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</si>
  <si>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</si>
  <si>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</si>
  <si>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</si>
  <si>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</si>
  <si>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</si>
  <si>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</si>
  <si>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</si>
  <si>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</si>
  <si>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</si>
  <si>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</si>
  <si>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</si>
  <si>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</si>
  <si>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</si>
  <si>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</si>
  <si>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</si>
  <si>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</si>
  <si>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</si>
  <si>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</si>
  <si>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</si>
  <si>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</si>
  <si>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</si>
  <si>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</si>
  <si>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</si>
  <si>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</si>
  <si>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</si>
  <si>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</si>
  <si>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</si>
  <si>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</si>
  <si>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</si>
  <si>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</si>
  <si>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</si>
  <si>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</si>
  <si>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</si>
  <si>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</si>
  <si>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</si>
  <si>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</si>
  <si>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</si>
  <si>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</si>
  <si>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</si>
  <si>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</si>
  <si>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</si>
  <si>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</si>
  <si>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</si>
  <si>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</si>
  <si>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</si>
  <si>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</si>
  <si>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</si>
  <si>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</si>
  <si>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</si>
  <si>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</si>
  <si>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</si>
  <si>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</si>
  <si>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</si>
  <si>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</si>
  <si>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</si>
  <si>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</si>
  <si>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</si>
  <si>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</si>
  <si>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</si>
  <si>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</si>
  <si>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</si>
  <si>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</si>
  <si>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</si>
  <si>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</si>
  <si>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</si>
  <si>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</si>
  <si>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</si>
  <si>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</si>
  <si>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</si>
  <si>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</si>
  <si>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</si>
  <si>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</si>
  <si>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</si>
  <si>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</si>
  <si>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</si>
  <si>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</si>
  <si>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</si>
  <si>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</si>
  <si>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</si>
  <si>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</si>
  <si>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</si>
  <si>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</si>
  <si>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</si>
  <si>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</si>
  <si>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</si>
  <si>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</si>
  <si>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</si>
  <si>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</si>
  <si>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</si>
  <si>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</si>
  <si>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</si>
  <si>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</si>
  <si>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</si>
  <si>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</si>
  <si>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</si>
  <si>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</si>
  <si>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</si>
  <si>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</si>
  <si>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</si>
  <si>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</si>
  <si>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</si>
  <si>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</si>
  <si>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</si>
  <si>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</si>
  <si>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</si>
  <si>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</si>
  <si>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</si>
  <si>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</si>
  <si>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</si>
  <si>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</si>
  <si>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</si>
  <si>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</si>
  <si>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</si>
  <si>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</si>
  <si>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</si>
  <si>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</si>
  <si>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</si>
  <si>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</si>
  <si>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</si>
  <si>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</si>
  <si>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</si>
  <si>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</si>
  <si>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</si>
  <si>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</si>
  <si>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</si>
  <si>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</si>
  <si>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</si>
  <si>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</si>
  <si>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</si>
  <si>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</si>
  <si>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</si>
  <si>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</si>
  <si>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</si>
  <si>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</si>
  <si>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</si>
  <si>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</si>
  <si>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</si>
  <si>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</si>
  <si>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</si>
  <si>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</si>
  <si>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</si>
  <si>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</si>
  <si>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</si>
  <si>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</si>
  <si>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</si>
  <si>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</si>
  <si>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</si>
  <si>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</si>
  <si>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</si>
  <si>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</si>
  <si>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</si>
  <si>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</si>
  <si>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</si>
  <si>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</si>
  <si>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</si>
  <si>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</si>
  <si>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</si>
  <si>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</si>
  <si>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</si>
  <si>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</si>
  <si>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</si>
  <si>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</si>
  <si>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</si>
  <si>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</si>
  <si>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</si>
  <si>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</si>
  <si>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</si>
  <si>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</si>
  <si>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</si>
  <si>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</si>
  <si>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</si>
  <si>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</si>
  <si>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</si>
  <si>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</si>
  <si>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</si>
  <si>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</si>
  <si>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</si>
  <si>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</si>
  <si>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</si>
  <si>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</si>
  <si>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</si>
  <si>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</si>
  <si>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</si>
  <si>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</si>
  <si>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</si>
  <si>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</si>
  <si>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</si>
  <si>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</si>
  <si>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</si>
  <si>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</si>
  <si>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</si>
  <si>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</si>
  <si>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</si>
  <si>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</si>
  <si>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</si>
  <si>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</si>
  <si>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</si>
  <si>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</si>
  <si>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</si>
  <si>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</si>
  <si>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</si>
  <si>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</si>
  <si>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</si>
  <si>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</si>
  <si>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</si>
  <si>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</si>
  <si>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</si>
  <si>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</si>
  <si>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</si>
  <si>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</si>
  <si>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</si>
  <si>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</si>
  <si>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</si>
  <si>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</si>
  <si>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</si>
  <si>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</si>
  <si>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</si>
  <si>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</si>
  <si>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</si>
  <si>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</si>
  <si>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</si>
  <si>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</si>
  <si>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</si>
  <si>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</si>
  <si>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</si>
  <si>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</si>
  <si>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</si>
  <si>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</si>
  <si>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</si>
  <si>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</si>
  <si>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</si>
  <si>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</si>
  <si>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</si>
  <si>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</si>
  <si>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</si>
  <si>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</si>
  <si>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</si>
  <si>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</si>
  <si>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</si>
  <si>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</si>
  <si>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</si>
  <si>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</si>
  <si>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</si>
  <si>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</si>
  <si>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</si>
  <si>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</si>
  <si>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</si>
  <si>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</si>
  <si>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</si>
  <si>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</si>
  <si>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</si>
  <si>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</si>
  <si>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</si>
  <si>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</si>
  <si>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</si>
  <si>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</si>
  <si>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</si>
  <si>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</si>
  <si>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</si>
  <si>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</si>
  <si>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</si>
  <si>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</si>
  <si>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</si>
  <si>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</si>
  <si>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</si>
  <si>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</si>
  <si>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</si>
  <si>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</si>
  <si>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</si>
  <si>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</si>
  <si>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</si>
  <si>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</si>
  <si>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</si>
  <si>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</si>
  <si>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</si>
  <si>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</si>
  <si>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</si>
  <si>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</si>
  <si>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</si>
  <si>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</si>
  <si>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</si>
  <si>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</si>
  <si>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</si>
  <si>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</si>
  <si>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</si>
  <si>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</si>
  <si>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</si>
  <si>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</si>
  <si>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</si>
  <si>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</si>
  <si>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</si>
  <si>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</si>
  <si>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</si>
  <si>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</si>
  <si>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</si>
  <si>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</si>
  <si>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</si>
  <si>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</si>
  <si>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</si>
  <si>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</si>
  <si>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</si>
  <si>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</si>
  <si>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</si>
  <si>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</si>
  <si>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</si>
  <si>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</si>
  <si>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</si>
  <si>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</si>
  <si>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</si>
  <si>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</si>
  <si>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</si>
  <si>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</si>
  <si>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</si>
  <si>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</si>
  <si>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</si>
  <si>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</si>
  <si>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</si>
  <si>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</si>
  <si>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</si>
  <si>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</si>
  <si>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</si>
  <si>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</si>
  <si>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</si>
  <si>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</si>
  <si>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</si>
  <si>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</si>
  <si>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</si>
  <si>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</si>
  <si>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</si>
  <si>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</si>
  <si>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</si>
  <si>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</si>
  <si>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</si>
  <si>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</si>
  <si>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</si>
  <si>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</si>
  <si>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</si>
  <si>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</si>
  <si>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</si>
  <si>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</si>
  <si>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</si>
  <si>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</si>
  <si>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</si>
  <si>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</si>
  <si>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</si>
  <si>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</si>
  <si>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</si>
  <si>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</si>
  <si>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</si>
  <si>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</si>
  <si>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</si>
  <si>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</si>
  <si>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</si>
  <si>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</si>
  <si>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</si>
  <si>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</si>
  <si>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</si>
  <si>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</si>
  <si>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</si>
  <si>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</si>
  <si>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</si>
  <si>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</si>
  <si>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</si>
  <si>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</si>
  <si>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</si>
  <si>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</si>
  <si>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</si>
  <si>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</si>
  <si>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</si>
  <si>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</si>
  <si>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</si>
  <si>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</si>
  <si>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</si>
  <si>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</si>
  <si>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</si>
  <si>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</si>
  <si>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</si>
  <si>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</si>
  <si>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</si>
  <si>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</si>
  <si>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</si>
  <si>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</si>
  <si>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</si>
  <si>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</si>
  <si>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</si>
  <si>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</si>
  <si>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</si>
  <si>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</si>
  <si>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</si>
  <si>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</si>
  <si>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</si>
  <si>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</si>
  <si>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</si>
  <si>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</si>
  <si>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</si>
  <si>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</si>
  <si>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</si>
  <si>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</si>
  <si>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</si>
  <si>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</si>
  <si>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</si>
  <si>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</si>
  <si>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</si>
  <si>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</si>
  <si>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</si>
  <si>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</si>
  <si>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</si>
  <si>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</si>
  <si>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</si>
  <si>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</si>
  <si>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</si>
  <si>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</si>
  <si>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</si>
  <si>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</si>
  <si>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</si>
  <si>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</si>
  <si>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</si>
  <si>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</si>
  <si>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</si>
  <si>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</si>
  <si>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</si>
  <si>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</si>
  <si>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</si>
  <si>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</si>
  <si>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</si>
  <si>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</si>
  <si>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</si>
  <si>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</si>
  <si>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</si>
  <si>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</si>
  <si>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</si>
  <si>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</si>
  <si>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</si>
  <si>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</si>
  <si>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</si>
  <si>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</si>
  <si>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</si>
  <si>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</si>
  <si>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</si>
  <si>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</si>
  <si>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</si>
  <si>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</si>
  <si>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</si>
  <si>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</si>
  <si>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</si>
  <si>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</si>
  <si>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</si>
  <si>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</si>
  <si>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</si>
  <si>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</si>
  <si>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</si>
  <si>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</si>
  <si>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</si>
  <si>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</si>
  <si>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</si>
  <si>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</si>
  <si>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</si>
  <si>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</si>
  <si>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</si>
  <si>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</si>
  <si>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</si>
  <si>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</si>
  <si>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</si>
  <si>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</si>
  <si>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</si>
  <si>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</si>
  <si>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</si>
  <si>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</si>
  <si>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</si>
  <si>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</si>
  <si>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</si>
  <si>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</si>
  <si>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</si>
  <si>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</si>
  <si>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</si>
  <si>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</si>
  <si>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</si>
  <si>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</si>
  <si>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</si>
  <si>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</si>
  <si>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</si>
  <si>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</si>
  <si>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</si>
  <si>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</si>
  <si>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</si>
  <si>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</si>
  <si>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</si>
  <si>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</si>
  <si>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</si>
  <si>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</si>
  <si>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</si>
  <si>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</si>
  <si>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</si>
  <si>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</si>
  <si>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</si>
  <si>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</si>
  <si>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</si>
  <si>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</si>
  <si>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</si>
  <si>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</si>
  <si>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</si>
  <si>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</si>
  <si>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</si>
  <si>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</si>
  <si>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</si>
  <si>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</si>
  <si>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</si>
  <si>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</si>
  <si>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</si>
  <si>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</si>
  <si>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</si>
  <si>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</si>
  <si>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</si>
  <si>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</si>
  <si>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</si>
  <si>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</si>
  <si>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</si>
  <si>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</si>
  <si>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</si>
  <si>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</si>
  <si>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</si>
  <si>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</si>
  <si>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</si>
  <si>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</si>
  <si>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</si>
  <si>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</si>
  <si>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</si>
  <si>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</si>
  <si>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</si>
  <si>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</si>
  <si>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</si>
  <si>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</si>
  <si>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</si>
  <si>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</si>
  <si>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</si>
  <si>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</si>
  <si>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</si>
  <si>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</si>
  <si>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</si>
  <si>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</si>
  <si>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</si>
  <si>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</si>
  <si>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</si>
  <si>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</si>
  <si>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</si>
  <si>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</si>
  <si>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</si>
  <si>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</si>
  <si>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</si>
  <si>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</si>
  <si>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</si>
  <si>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</si>
  <si>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</si>
  <si>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</si>
  <si>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</si>
  <si>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</si>
  <si>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</si>
  <si>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</si>
  <si>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</si>
  <si>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</si>
  <si>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</si>
  <si>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</si>
  <si>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</si>
  <si>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</si>
  <si>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</si>
  <si>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</si>
  <si>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</si>
  <si>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</si>
  <si>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</si>
  <si>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</si>
  <si>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</si>
  <si>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</si>
  <si>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</si>
  <si>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</si>
  <si>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</si>
  <si>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</si>
  <si>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</si>
  <si>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</si>
  <si>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</si>
  <si>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</si>
  <si>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</si>
  <si>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</si>
  <si>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</si>
  <si>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</si>
  <si>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</si>
  <si>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</si>
  <si>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</si>
  <si>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</si>
  <si>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</si>
  <si>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</si>
  <si>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</si>
  <si>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</si>
  <si>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</si>
  <si>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</si>
  <si>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</si>
  <si>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</si>
  <si>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</si>
  <si>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</si>
  <si>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</si>
  <si>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</si>
  <si>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</si>
  <si>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</si>
  <si>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</si>
  <si>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</si>
  <si>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</si>
  <si>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</si>
  <si>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</si>
  <si>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</si>
  <si>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</si>
  <si>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</si>
  <si>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</si>
  <si>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</si>
  <si>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</si>
  <si>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</si>
  <si>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</si>
  <si>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</si>
  <si>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</si>
  <si>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</si>
  <si>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</si>
  <si>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</si>
  <si>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</si>
  <si>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</si>
  <si>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</si>
  <si>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</si>
  <si>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</si>
  <si>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</si>
  <si>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</si>
  <si>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</si>
  <si>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</si>
  <si>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</si>
  <si>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</si>
  <si>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</si>
  <si>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</si>
  <si>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</si>
  <si>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</si>
  <si>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</si>
  <si>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</si>
  <si>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</si>
  <si>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</si>
  <si>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</si>
  <si>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</si>
  <si>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</si>
  <si>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</si>
  <si>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</si>
  <si>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</si>
  <si>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</si>
  <si>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</si>
  <si>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</si>
  <si>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</si>
  <si>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</si>
  <si>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</si>
  <si>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</si>
  <si>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</si>
  <si>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</si>
  <si>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</si>
  <si>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</si>
  <si>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</si>
  <si>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</si>
  <si>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</si>
  <si>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</si>
  <si>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</si>
  <si>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</si>
  <si>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</si>
  <si>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</si>
  <si>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</si>
  <si>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</si>
  <si>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</si>
  <si>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</si>
  <si>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</si>
  <si>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</si>
  <si>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</si>
  <si>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</si>
  <si>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</si>
  <si>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</si>
  <si>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</si>
  <si>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</si>
  <si>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</si>
  <si>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</si>
  <si>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</si>
  <si>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</si>
  <si>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</si>
  <si>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</si>
  <si>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</si>
  <si>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</si>
  <si>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</si>
  <si>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</si>
  <si>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</si>
  <si>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</si>
  <si>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</si>
  <si>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</si>
  <si>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</si>
  <si>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</si>
  <si>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</si>
  <si>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</si>
  <si>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</si>
  <si>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</si>
  <si>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</si>
  <si>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</si>
  <si>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</si>
  <si>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</si>
  <si>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</si>
  <si>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</si>
  <si>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</si>
  <si>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</si>
  <si>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</si>
  <si>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</si>
  <si>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</si>
  <si>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</si>
  <si>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</si>
  <si>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</si>
  <si>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</si>
  <si>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</si>
  <si>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</si>
  <si>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</si>
  <si>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</si>
  <si>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</si>
  <si>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</si>
  <si>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</si>
  <si>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</si>
  <si>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</si>
  <si>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</si>
  <si>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</si>
  <si>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</si>
  <si>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</si>
  <si>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</si>
  <si>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</si>
  <si>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</si>
  <si>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</si>
  <si>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</si>
  <si>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</si>
  <si>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</si>
  <si>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</si>
  <si>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</si>
  <si>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</si>
  <si>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</si>
  <si>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</si>
  <si>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</si>
  <si>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</si>
  <si>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</si>
  <si>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</si>
  <si>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</si>
  <si>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</si>
  <si>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</si>
  <si>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</si>
  <si>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</si>
  <si>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</si>
  <si>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</si>
  <si>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</si>
  <si>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</si>
  <si>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</si>
  <si>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</si>
  <si>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</si>
  <si>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</si>
  <si>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</si>
  <si>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</si>
  <si>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</si>
  <si>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</si>
  <si>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</si>
  <si>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</si>
  <si>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</si>
  <si>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</si>
  <si>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</si>
  <si>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</si>
  <si>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</si>
  <si>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</si>
  <si>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</si>
  <si>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</si>
  <si>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</si>
  <si>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</si>
  <si>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</si>
  <si>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</si>
  <si>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</si>
  <si>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</si>
  <si>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</si>
  <si>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</si>
  <si>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</si>
  <si>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</si>
  <si>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</si>
  <si>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</si>
  <si>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</si>
  <si>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</si>
  <si>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</si>
  <si>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</si>
  <si>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</si>
  <si>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</si>
  <si>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</si>
  <si>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</si>
  <si>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</si>
  <si>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</si>
  <si>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</si>
  <si>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</si>
  <si>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</si>
  <si>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</si>
  <si>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</si>
  <si>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</si>
  <si>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</si>
  <si>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</si>
  <si>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</si>
  <si>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</si>
  <si>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</si>
  <si>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</si>
  <si>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</si>
  <si>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</si>
  <si>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</si>
  <si>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</si>
  <si>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</si>
  <si>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</si>
  <si>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</si>
  <si>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</si>
  <si>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</si>
  <si>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</si>
  <si>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</si>
  <si>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</si>
  <si>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</si>
  <si>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</si>
  <si>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</si>
  <si>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</si>
  <si>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</si>
  <si>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</si>
  <si>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</si>
  <si>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</si>
  <si>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</si>
  <si>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</si>
  <si>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</si>
  <si>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</si>
  <si>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</si>
  <si>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</si>
  <si>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</si>
  <si>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</si>
  <si>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</si>
  <si>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</si>
  <si>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</si>
  <si>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</si>
  <si>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</si>
  <si>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</si>
  <si>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</si>
  <si>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</si>
  <si>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</si>
  <si>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</si>
  <si>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</si>
  <si>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</si>
  <si>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</si>
  <si>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</si>
  <si>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</si>
  <si>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</si>
  <si>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</si>
  <si>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</si>
  <si>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</si>
  <si>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</si>
  <si>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</si>
  <si>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</si>
  <si>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</si>
  <si>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</si>
  <si>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</si>
  <si>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</si>
  <si>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</si>
  <si>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</si>
  <si>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</si>
  <si>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</si>
  <si>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</si>
  <si>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</si>
  <si>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</si>
  <si>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</si>
  <si>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</si>
  <si>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</si>
  <si>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</si>
  <si>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</si>
  <si>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</si>
  <si>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</si>
  <si>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</si>
  <si>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</si>
  <si>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</si>
  <si>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</si>
  <si>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</si>
  <si>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</si>
  <si>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</si>
  <si>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</si>
  <si>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</si>
  <si>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</si>
  <si>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</si>
  <si>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</si>
  <si>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</si>
  <si>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</si>
  <si>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</si>
  <si>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</si>
  <si>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</si>
  <si>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</si>
  <si>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</si>
  <si>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</si>
  <si>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</si>
  <si>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</si>
  <si>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</si>
  <si>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</si>
  <si>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</si>
  <si>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</si>
  <si>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</si>
  <si>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</si>
  <si>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</si>
  <si>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</si>
  <si>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</si>
  <si>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</si>
  <si>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</si>
  <si>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</si>
  <si>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</si>
  <si>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</si>
  <si>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</si>
  <si>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</si>
  <si>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</si>
  <si>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</si>
  <si>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</si>
  <si>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</si>
  <si>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</si>
  <si>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</si>
  <si>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</si>
  <si>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</si>
  <si>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</si>
  <si>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</si>
  <si>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</si>
  <si>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</si>
  <si>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</si>
  <si>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</si>
  <si>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</si>
  <si>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</si>
  <si>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</si>
  <si>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</si>
  <si>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</si>
  <si>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</si>
  <si>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</si>
  <si>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</si>
  <si>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</si>
  <si>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</si>
  <si>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</si>
  <si>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</si>
  <si>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</si>
  <si>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</si>
  <si>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</si>
  <si>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</si>
  <si>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</si>
  <si>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</si>
  <si>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</si>
  <si>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</si>
  <si>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</si>
  <si>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</si>
  <si>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</si>
  <si>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</si>
  <si>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</si>
  <si>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</si>
  <si>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</si>
  <si>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</si>
  <si>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</si>
  <si>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</si>
  <si>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</si>
  <si>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</si>
  <si>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</si>
  <si>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</si>
  <si>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</si>
  <si>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</si>
  <si>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</si>
  <si>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</si>
  <si>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</si>
  <si>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</si>
  <si>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</si>
  <si>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</si>
  <si>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</si>
  <si>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</si>
  <si>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</si>
  <si>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</si>
  <si>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</si>
  <si>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</si>
  <si>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</si>
  <si>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</si>
  <si>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</si>
  <si>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</si>
  <si>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</si>
  <si>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</si>
  <si>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</si>
  <si>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</si>
  <si>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</si>
  <si>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</si>
  <si>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</si>
  <si>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</si>
  <si>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</si>
  <si>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</si>
  <si>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</si>
  <si>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</si>
  <si>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</si>
  <si>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</si>
  <si>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</si>
  <si>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</si>
  <si>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</si>
  <si>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</si>
  <si>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</si>
  <si>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</si>
  <si>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</si>
  <si>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</si>
  <si>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</si>
  <si>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</si>
  <si>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</si>
  <si>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</si>
  <si>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</si>
  <si>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</si>
  <si>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</si>
  <si>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</si>
  <si>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</si>
  <si>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</si>
  <si>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</si>
  <si>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</si>
  <si>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</si>
  <si>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</si>
  <si>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</si>
  <si>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</si>
  <si>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</si>
  <si>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</si>
  <si>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</si>
  <si>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</si>
  <si>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</si>
  <si>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</si>
  <si>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</si>
  <si>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</si>
  <si>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</si>
  <si>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</si>
  <si>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</si>
  <si>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</si>
  <si>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</si>
  <si>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</si>
  <si>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</si>
  <si>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</si>
  <si>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</si>
  <si>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</si>
  <si>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</si>
  <si>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</si>
  <si>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</si>
  <si>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</si>
  <si>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</si>
  <si>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</si>
  <si>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</si>
  <si>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</si>
  <si>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</si>
  <si>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</si>
  <si>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</si>
  <si>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</si>
  <si>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</si>
  <si>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</si>
  <si>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</si>
  <si>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</si>
  <si>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</si>
  <si>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</si>
  <si>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</si>
  <si>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</si>
  <si>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</si>
  <si>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</si>
  <si>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</si>
  <si>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</si>
  <si>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</si>
  <si>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</si>
  <si>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</si>
  <si>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</si>
  <si>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</si>
  <si>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</si>
  <si>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</si>
  <si>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</si>
  <si>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</si>
  <si>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</si>
  <si>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</si>
  <si>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</si>
  <si>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</si>
  <si>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</si>
  <si>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</si>
  <si>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</si>
  <si>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</si>
  <si>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</si>
  <si>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</si>
  <si>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</si>
  <si>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</si>
  <si>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</si>
  <si>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</si>
  <si>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</si>
  <si>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</si>
  <si>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</si>
  <si>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</si>
  <si>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</si>
  <si>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</si>
  <si>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</si>
  <si>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</si>
  <si>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</si>
  <si>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</si>
  <si>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</si>
  <si>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</si>
  <si>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</si>
  <si>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</si>
  <si>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</si>
  <si>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</si>
  <si>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</si>
  <si>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</si>
  <si>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</si>
  <si>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</si>
  <si>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</si>
  <si>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</si>
  <si>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</si>
  <si>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</si>
  <si>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</si>
  <si>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</si>
  <si>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</si>
  <si>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</si>
  <si>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</si>
  <si>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</si>
  <si>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</si>
  <si>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</si>
  <si>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</si>
  <si>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</si>
  <si>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</si>
  <si>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</si>
  <si>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</si>
  <si>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</si>
  <si>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</si>
  <si>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</si>
  <si>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</si>
  <si>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</si>
  <si>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</si>
  <si>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</si>
  <si>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</si>
  <si>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</si>
  <si>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</si>
  <si>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</si>
  <si>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</si>
  <si>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</si>
  <si>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</si>
  <si>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</si>
  <si>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</si>
  <si>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</si>
  <si>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</si>
  <si>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</si>
  <si>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</si>
  <si>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</si>
  <si>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</si>
  <si>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</si>
  <si>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</si>
  <si>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</si>
  <si>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</si>
  <si>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</si>
  <si>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</si>
  <si>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</si>
  <si>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</si>
  <si>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</si>
  <si>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</si>
  <si>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</si>
  <si>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</si>
  <si>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</si>
  <si>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</si>
  <si>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</si>
  <si>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</si>
  <si>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</si>
  <si>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</si>
  <si>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</si>
  <si>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</si>
  <si>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</si>
  <si>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</si>
  <si>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</si>
  <si>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</si>
  <si>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</si>
  <si>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</si>
  <si>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</si>
  <si>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</si>
  <si>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</si>
  <si>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</si>
  <si>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</si>
  <si>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</si>
  <si>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</si>
  <si>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</si>
  <si>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</si>
  <si>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</si>
  <si>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</si>
  <si>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</si>
  <si>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</si>
  <si>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</si>
  <si>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</si>
  <si>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</si>
  <si>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</si>
  <si>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</si>
  <si>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</si>
  <si>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</si>
  <si>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</si>
  <si>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</si>
  <si>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</si>
  <si>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</si>
  <si>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</si>
  <si>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</si>
  <si>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</si>
  <si>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</si>
  <si>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</si>
  <si>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</si>
  <si>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</si>
  <si>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</si>
  <si>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</si>
  <si>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</si>
  <si>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</si>
  <si>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</si>
  <si>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</si>
  <si>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</si>
  <si>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</si>
  <si>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</si>
  <si>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</si>
  <si>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</si>
  <si>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</si>
  <si>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</si>
  <si>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</si>
  <si>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</si>
  <si>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</si>
  <si>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</si>
  <si>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</si>
  <si>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</si>
  <si>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</si>
  <si>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</si>
  <si>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</si>
  <si>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</si>
  <si>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</si>
  <si>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</si>
  <si>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</si>
  <si>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</si>
  <si>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</si>
  <si>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</si>
  <si>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</si>
  <si>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</si>
  <si>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</si>
  <si>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</si>
  <si>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</si>
  <si>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</si>
  <si>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</si>
  <si>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</si>
  <si>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</si>
  <si>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</si>
  <si>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</si>
  <si>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</si>
  <si>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</si>
  <si>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</si>
  <si>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</si>
  <si>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</si>
  <si>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</si>
  <si>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</si>
  <si>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</si>
  <si>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</si>
  <si>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</si>
  <si>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</si>
  <si>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</si>
  <si>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</si>
  <si>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</si>
  <si>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</si>
  <si>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</si>
  <si>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</si>
  <si>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</si>
  <si>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</si>
  <si>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</si>
  <si>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</si>
  <si>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</si>
  <si>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</si>
  <si>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</si>
  <si>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</si>
  <si>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</si>
  <si>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</si>
  <si>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</si>
  <si>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</si>
  <si>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</si>
  <si>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</si>
  <si>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</si>
  <si>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</si>
  <si>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</si>
  <si>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</si>
  <si>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</si>
  <si>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</si>
  <si>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</si>
  <si>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</si>
  <si>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</si>
  <si>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</si>
  <si>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</si>
  <si>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</si>
  <si>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</si>
  <si>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</si>
  <si>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</si>
  <si>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</si>
  <si>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</si>
  <si>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</si>
  <si>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</si>
  <si>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</si>
  <si>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</si>
  <si>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</si>
  <si>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</si>
  <si>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</si>
  <si>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</si>
  <si>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</si>
  <si>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</si>
  <si>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</si>
  <si>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</si>
  <si>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</si>
  <si>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</si>
  <si>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</si>
  <si>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</si>
  <si>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</si>
  <si>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</si>
  <si>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</si>
  <si>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</si>
  <si>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</si>
  <si>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</si>
  <si>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</si>
  <si>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</si>
  <si>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</si>
  <si>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</si>
  <si>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</si>
  <si>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</si>
  <si>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</si>
  <si>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</si>
  <si>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</si>
  <si>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</si>
  <si>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</si>
  <si>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</si>
  <si>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</si>
  <si>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</si>
  <si>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</si>
  <si>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</si>
  <si>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</si>
  <si>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</si>
  <si>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</si>
  <si>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</si>
  <si>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</si>
  <si>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</si>
  <si>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</si>
  <si>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</si>
  <si>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</si>
  <si>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</si>
  <si>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</si>
  <si>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</si>
  <si>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</si>
  <si>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</si>
  <si>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</si>
  <si>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</si>
  <si>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</si>
  <si>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</si>
  <si>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</si>
  <si>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</si>
  <si>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</si>
  <si>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</si>
  <si>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</si>
  <si>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</si>
  <si>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</si>
  <si>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</si>
  <si>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</si>
  <si>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</si>
  <si>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</si>
  <si>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</si>
  <si>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</si>
  <si>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</si>
  <si>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</si>
  <si>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</si>
  <si>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</si>
  <si>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</si>
  <si>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</si>
  <si>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</si>
  <si>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</si>
  <si>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</si>
  <si>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</si>
  <si>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</si>
  <si>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</si>
  <si>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</si>
  <si>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</si>
  <si>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</si>
  <si>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</si>
  <si>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</si>
  <si>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</si>
  <si>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</si>
  <si>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</si>
  <si>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</si>
  <si>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</si>
  <si>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</si>
  <si>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</si>
  <si>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</si>
  <si>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</si>
  <si>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</si>
  <si>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</si>
  <si>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</si>
  <si>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</si>
  <si>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</si>
  <si>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</si>
  <si>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</si>
  <si>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</si>
  <si>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</si>
  <si>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</si>
  <si>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</si>
  <si>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</si>
  <si>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</si>
  <si>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</si>
  <si>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</si>
  <si>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</si>
  <si>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</si>
  <si>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</si>
  <si>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</si>
  <si>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</si>
  <si>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</si>
  <si>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</si>
  <si>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</si>
  <si>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</si>
  <si>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</si>
  <si>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</si>
  <si>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</si>
  <si>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</si>
  <si>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</si>
  <si>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</si>
  <si>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</si>
  <si>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</si>
  <si>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</si>
  <si>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</si>
  <si>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</si>
  <si>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</si>
  <si>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</si>
  <si>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</si>
  <si>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</si>
  <si>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</si>
  <si>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</si>
  <si>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</si>
  <si>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</si>
  <si>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</si>
  <si>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</si>
  <si>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</si>
  <si>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</si>
  <si>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</si>
  <si>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</si>
  <si>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</si>
  <si>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</si>
  <si>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</si>
  <si>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</si>
  <si>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</si>
  <si>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</si>
  <si>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</si>
  <si>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</si>
  <si>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</si>
  <si>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</si>
  <si>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</si>
  <si>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</si>
  <si>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</si>
  <si>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</si>
  <si>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</si>
  <si>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</si>
  <si>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</si>
  <si>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</si>
  <si>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</si>
  <si>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</si>
  <si>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</si>
  <si>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</si>
  <si>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</si>
  <si>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</si>
  <si>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</si>
  <si>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</si>
  <si>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</si>
  <si>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</si>
  <si>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</si>
  <si>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</si>
  <si>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</si>
  <si>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</si>
  <si>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</si>
  <si>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</si>
  <si>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</si>
  <si>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</si>
  <si>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</si>
  <si>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</si>
  <si>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</si>
  <si>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</si>
  <si>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</si>
  <si>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</si>
  <si>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</si>
  <si>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</si>
  <si>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</si>
  <si>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</si>
  <si>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</si>
  <si>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</si>
  <si>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</si>
  <si>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</si>
  <si>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</si>
  <si>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</si>
  <si>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</si>
  <si>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</si>
  <si>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</si>
  <si>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</si>
  <si>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</si>
  <si>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</si>
  <si>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</si>
  <si>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</si>
  <si>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</si>
  <si>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</si>
  <si>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</si>
  <si>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</si>
  <si>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</si>
  <si>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</si>
  <si>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</si>
  <si>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</si>
  <si>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</si>
  <si>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</si>
  <si>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</si>
  <si>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</si>
  <si>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</si>
  <si>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</si>
  <si>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</si>
  <si>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</si>
  <si>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</si>
  <si>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</si>
  <si>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</si>
  <si>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</si>
  <si>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</si>
  <si>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</si>
  <si>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</si>
  <si>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</si>
  <si>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</si>
  <si>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</si>
  <si>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</si>
  <si>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</si>
  <si>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</si>
  <si>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</si>
  <si>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</si>
  <si>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</si>
  <si>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</si>
  <si>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</si>
  <si>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</si>
  <si>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</si>
  <si>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</si>
  <si>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</si>
  <si>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</si>
  <si>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</si>
  <si>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</si>
  <si>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</si>
  <si>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</si>
  <si>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</si>
  <si>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</si>
  <si>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</si>
  <si>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</si>
  <si>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</si>
  <si>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</si>
  <si>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</si>
  <si>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</si>
  <si>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</si>
  <si>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</si>
  <si>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</si>
  <si>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</si>
  <si>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</si>
  <si>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</si>
  <si>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</si>
  <si>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</si>
  <si>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</si>
  <si>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</si>
  <si>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</si>
  <si>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</si>
  <si>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</si>
  <si>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</si>
  <si>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</si>
  <si>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</si>
  <si>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</si>
  <si>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</si>
  <si>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</si>
  <si>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</si>
  <si>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</si>
  <si>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</si>
  <si>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</si>
  <si>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</si>
  <si>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</si>
  <si>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</si>
  <si>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</si>
  <si>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</si>
  <si>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</si>
  <si>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</si>
  <si>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</si>
  <si>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</si>
  <si>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</si>
  <si>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</si>
  <si>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</si>
  <si>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</si>
  <si>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</si>
  <si>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</si>
  <si>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</si>
  <si>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</si>
  <si>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</si>
  <si>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</si>
  <si>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</si>
  <si>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</si>
  <si>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</si>
  <si>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</si>
  <si>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</si>
  <si>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</si>
  <si>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</si>
  <si>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</si>
  <si>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</si>
  <si>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</si>
  <si>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</si>
  <si>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</si>
  <si>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</si>
  <si>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</si>
  <si>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</si>
  <si>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</si>
  <si>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</si>
  <si>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</si>
  <si>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</si>
  <si>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</si>
  <si>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</si>
  <si>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</si>
  <si>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</si>
  <si>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</si>
  <si>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</si>
  <si>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</si>
  <si>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</si>
  <si>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</si>
  <si>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</si>
  <si>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</si>
  <si>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</si>
  <si>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</si>
  <si>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</si>
  <si>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</si>
  <si>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</si>
  <si>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</si>
  <si>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</si>
  <si>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</si>
  <si>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</si>
  <si>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</si>
  <si>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</si>
  <si>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</si>
  <si>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</si>
  <si>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</si>
  <si>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</si>
  <si>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</si>
  <si>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</si>
  <si>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</si>
  <si>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</si>
  <si>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</si>
  <si>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</si>
  <si>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</si>
  <si>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</si>
  <si>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</si>
  <si>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</si>
  <si>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</si>
  <si>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</si>
  <si>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</si>
  <si>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</si>
  <si>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</si>
  <si>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</si>
  <si>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</si>
  <si>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</si>
  <si>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</si>
  <si>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</si>
  <si>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</si>
  <si>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</si>
  <si>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</si>
  <si>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</si>
  <si>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</si>
  <si>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</si>
  <si>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</si>
  <si>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</si>
  <si>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</si>
  <si>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</si>
  <si>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</si>
  <si>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</si>
  <si>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</si>
  <si>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</si>
  <si>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</si>
  <si>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</si>
  <si>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</si>
  <si>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</si>
  <si>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</si>
  <si>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</si>
  <si>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</si>
  <si>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</si>
  <si>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</si>
  <si>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</si>
  <si>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</si>
  <si>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</si>
  <si>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</si>
  <si>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</si>
  <si>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</si>
  <si>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</si>
  <si>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</si>
  <si>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</si>
  <si>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</si>
  <si>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</si>
  <si>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</si>
  <si>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</si>
  <si>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</si>
  <si>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</si>
  <si>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</si>
  <si>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</si>
  <si>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</si>
  <si>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</si>
  <si>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</si>
  <si>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</si>
  <si>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</si>
  <si>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</si>
  <si>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</si>
  <si>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</si>
  <si>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</si>
  <si>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</si>
  <si>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</si>
  <si>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</si>
  <si>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</si>
  <si>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</si>
  <si>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</si>
  <si>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</si>
  <si>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</si>
  <si>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</si>
  <si>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</si>
  <si>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</si>
  <si>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</si>
  <si>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</si>
  <si>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</si>
  <si>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</si>
  <si>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</si>
  <si>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</si>
  <si>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</si>
  <si>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</si>
  <si>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</si>
  <si>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</si>
  <si>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</si>
  <si>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</si>
  <si>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</si>
  <si>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</si>
  <si>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</si>
  <si>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</si>
  <si>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</si>
  <si>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</si>
  <si>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</si>
  <si>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</si>
  <si>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</si>
  <si>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</si>
  <si>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</si>
  <si>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</si>
  <si>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</si>
  <si>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</si>
  <si>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</si>
  <si>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</si>
  <si>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</si>
  <si>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</si>
  <si>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</si>
  <si>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</si>
  <si>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</si>
  <si>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</si>
  <si>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</si>
  <si>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</si>
  <si>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</si>
  <si>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</si>
  <si>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</si>
  <si>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</si>
  <si>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</si>
  <si>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</si>
  <si>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</si>
  <si>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</si>
  <si>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</si>
  <si>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</si>
  <si>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</si>
  <si>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</si>
  <si>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</si>
  <si>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</si>
  <si>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</si>
  <si>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</si>
  <si>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</si>
  <si>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</si>
  <si>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</si>
  <si>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</si>
  <si>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</si>
  <si>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</si>
  <si>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</si>
  <si>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</si>
  <si>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</si>
  <si>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</si>
  <si>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</si>
  <si>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</si>
  <si>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</si>
  <si>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</si>
  <si>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</si>
  <si>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</si>
  <si>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</si>
  <si>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</si>
  <si>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</si>
  <si>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</si>
  <si>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</si>
  <si>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</si>
  <si>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</si>
  <si>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</si>
  <si>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</si>
  <si>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</si>
  <si>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</si>
  <si>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</si>
  <si>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</si>
  <si>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</si>
  <si>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</si>
  <si>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</si>
  <si>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</si>
  <si>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</si>
  <si>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</si>
  <si>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</si>
  <si>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</si>
  <si>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</si>
  <si>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</si>
  <si>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</si>
  <si>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</si>
  <si>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</si>
  <si>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</si>
  <si>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</si>
  <si>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</si>
  <si>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</si>
  <si>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</si>
  <si>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</si>
  <si>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</si>
  <si>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</si>
  <si>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</si>
  <si>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</si>
  <si>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</si>
  <si>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</si>
  <si>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</si>
  <si>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</si>
  <si>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</si>
  <si>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</si>
  <si>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</si>
  <si>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</si>
  <si>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</si>
  <si>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</si>
  <si>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</si>
  <si>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</si>
  <si>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</si>
  <si>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</si>
  <si>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</si>
  <si>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</si>
  <si>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</si>
  <si>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</si>
  <si>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</si>
  <si>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</si>
  <si>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</si>
  <si>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</si>
  <si>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</si>
  <si>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</si>
  <si>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</si>
  <si>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</si>
  <si>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</si>
  <si>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</si>
  <si>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</si>
  <si>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</si>
  <si>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</si>
  <si>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</si>
  <si>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</si>
  <si>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</si>
  <si>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</si>
  <si>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</si>
  <si>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</si>
  <si>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</si>
  <si>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</si>
  <si>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</si>
  <si>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</si>
  <si>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</si>
  <si>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</si>
  <si>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</si>
  <si>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</si>
  <si>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</si>
  <si>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</si>
  <si>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</si>
  <si>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</si>
  <si>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</si>
  <si>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</si>
  <si>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</si>
  <si>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</si>
  <si>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</si>
  <si>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</si>
  <si>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</si>
  <si>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</si>
  <si>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</si>
  <si>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</si>
  <si>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</si>
  <si>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</si>
  <si>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</si>
  <si>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</si>
  <si>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</si>
  <si>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</si>
  <si>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</si>
  <si>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</si>
  <si>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</si>
  <si>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</si>
  <si>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</si>
  <si>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</si>
  <si>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</si>
  <si>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</si>
  <si>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</si>
  <si>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</si>
  <si>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</si>
  <si>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</si>
  <si>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</si>
  <si>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</si>
  <si>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</si>
  <si>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</si>
  <si>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</si>
  <si>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</si>
  <si>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</si>
  <si>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</si>
  <si>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</si>
  <si>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</si>
  <si>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</si>
  <si>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</si>
  <si>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</si>
  <si>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</si>
  <si>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</si>
  <si>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</si>
  <si>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</si>
  <si>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</si>
  <si>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</si>
  <si>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</si>
  <si>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</si>
  <si>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</si>
  <si>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</si>
  <si>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</si>
  <si>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</si>
  <si>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</si>
  <si>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</si>
  <si>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</si>
  <si>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</si>
  <si>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</si>
  <si>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</si>
  <si>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</si>
  <si>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</si>
  <si>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</si>
  <si>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</si>
  <si>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</si>
  <si>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</si>
  <si>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</si>
  <si>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</si>
  <si>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</si>
  <si>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</si>
  <si>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</si>
  <si>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</si>
  <si>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</si>
  <si>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</si>
  <si>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</si>
  <si>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</si>
  <si>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</si>
  <si>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</si>
  <si>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</si>
  <si>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</si>
  <si>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</si>
  <si>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</si>
  <si>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</si>
  <si>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</si>
  <si>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</si>
  <si>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</si>
  <si>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</si>
  <si>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</si>
  <si>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</si>
  <si>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</si>
  <si>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</si>
  <si>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</si>
  <si>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</si>
  <si>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</si>
  <si>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</si>
  <si>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</si>
  <si>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</si>
  <si>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</si>
  <si>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</si>
  <si>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</si>
  <si>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</si>
  <si>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</si>
  <si>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</si>
  <si>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</si>
  <si>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</si>
  <si>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</si>
  <si>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</si>
  <si>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</si>
  <si>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</si>
  <si>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</si>
  <si>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</si>
  <si>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</si>
  <si>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</si>
  <si>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</si>
  <si>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</si>
  <si>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</si>
  <si>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</si>
  <si>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</si>
  <si>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</si>
  <si>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</si>
  <si>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</si>
  <si>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</si>
  <si>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</si>
  <si>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</si>
  <si>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</si>
  <si>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</si>
  <si>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</si>
  <si>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</si>
  <si>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</si>
  <si>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</si>
  <si>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</si>
  <si>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</si>
  <si>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</si>
  <si>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</si>
  <si>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</si>
  <si>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</si>
  <si>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</si>
  <si>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</si>
  <si>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</si>
  <si>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</si>
  <si>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</si>
  <si>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</si>
  <si>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</si>
  <si>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</si>
  <si>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</si>
  <si>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</si>
  <si>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</si>
  <si>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</si>
  <si>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</si>
  <si>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</si>
  <si>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</si>
  <si>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</si>
  <si>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</si>
  <si>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</si>
  <si>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</si>
  <si>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</si>
  <si>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</si>
  <si>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</si>
  <si>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</si>
  <si>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</si>
  <si>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</si>
  <si>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</si>
  <si>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</si>
  <si>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</si>
  <si>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</si>
  <si>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</si>
  <si>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</si>
  <si>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</si>
  <si>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</si>
  <si>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</si>
  <si>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</si>
  <si>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</si>
  <si>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</si>
  <si>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</si>
  <si>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</si>
  <si>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</si>
  <si>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</si>
  <si>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</si>
  <si>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</si>
  <si>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</si>
  <si>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</si>
  <si>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</si>
  <si>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</si>
  <si>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</si>
  <si>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</si>
  <si>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</si>
  <si>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</si>
  <si>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</si>
  <si>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</si>
  <si>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</si>
  <si>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</si>
  <si>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</si>
  <si>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</si>
  <si>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</si>
  <si>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</si>
  <si>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</si>
  <si>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</si>
  <si>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</si>
  <si>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</si>
  <si>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</si>
  <si>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</si>
  <si>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</si>
  <si>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</si>
  <si>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</si>
  <si>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</si>
  <si>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</si>
  <si>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</si>
  <si>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</si>
  <si>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</si>
  <si>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</si>
  <si>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</si>
  <si>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</si>
  <si>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</si>
  <si>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</si>
  <si>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</si>
  <si>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</si>
  <si>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</si>
  <si>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</si>
  <si>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</si>
  <si>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</si>
  <si>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</si>
  <si>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</si>
  <si>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</si>
  <si>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</si>
  <si>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</si>
  <si>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</si>
  <si>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</si>
  <si>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</si>
  <si>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</si>
  <si>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</si>
  <si>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</si>
  <si>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</si>
  <si>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</si>
  <si>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</si>
  <si>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</si>
  <si>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</si>
  <si>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</si>
  <si>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</si>
  <si>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</si>
  <si>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</si>
  <si>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</si>
  <si>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</si>
  <si>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</si>
  <si>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</si>
  <si>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</si>
  <si>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</si>
  <si>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</si>
  <si>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</si>
  <si>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</si>
  <si>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</si>
  <si>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</si>
  <si>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</si>
  <si>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</si>
  <si>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</si>
  <si>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</si>
  <si>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</si>
  <si>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</si>
  <si>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</si>
  <si>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</si>
  <si>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</si>
  <si>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</si>
  <si>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</si>
  <si>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</si>
  <si>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</si>
  <si>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</si>
  <si>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</si>
  <si>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</si>
  <si>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</si>
  <si>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</si>
  <si>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</si>
  <si>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</si>
  <si>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</si>
  <si>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</si>
  <si>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</si>
  <si>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</si>
  <si>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</si>
  <si>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</si>
  <si>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</si>
  <si>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</si>
  <si>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</si>
  <si>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</si>
  <si>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</si>
  <si>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</si>
  <si>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</si>
  <si>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</si>
  <si>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</si>
  <si>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</si>
  <si>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</si>
  <si>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</si>
  <si>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</si>
  <si>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</si>
  <si>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</si>
  <si>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</si>
  <si>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</si>
  <si>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</si>
  <si>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</si>
  <si>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</si>
  <si>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</si>
  <si>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</si>
  <si>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</si>
  <si>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</si>
  <si>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</si>
  <si>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</si>
  <si>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</si>
  <si>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</si>
  <si>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</si>
  <si>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</si>
  <si>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</si>
  <si>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</si>
  <si>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</si>
  <si>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</si>
  <si>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</si>
  <si>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</si>
  <si>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</si>
  <si>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</si>
  <si>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</si>
  <si>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</si>
  <si>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</si>
  <si>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</si>
  <si>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</si>
  <si>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</si>
  <si>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</si>
  <si>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</si>
  <si>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</si>
  <si>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</si>
  <si>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</si>
  <si>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</si>
  <si>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</si>
  <si>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</si>
  <si>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</si>
  <si>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</si>
  <si>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</si>
  <si>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</si>
  <si>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</si>
  <si>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</si>
  <si>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</si>
  <si>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</si>
  <si>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</si>
  <si>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</si>
  <si>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</si>
  <si>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</si>
  <si>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</si>
  <si>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</si>
  <si>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</si>
  <si>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</si>
  <si>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</si>
  <si>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</si>
  <si>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</si>
  <si>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</si>
  <si>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</si>
  <si>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</si>
  <si>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</si>
  <si>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</si>
  <si>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</si>
  <si>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</si>
  <si>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</si>
  <si>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</si>
  <si>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</si>
  <si>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</si>
  <si>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</si>
  <si>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</si>
  <si>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</si>
  <si>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</si>
  <si>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</si>
  <si>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</si>
  <si>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</si>
  <si>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</si>
  <si>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</si>
  <si>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</si>
  <si>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</si>
  <si>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</si>
  <si>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</si>
  <si>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</si>
  <si>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</si>
  <si>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</si>
  <si>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</si>
  <si>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</si>
  <si>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</si>
  <si>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</si>
  <si>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</si>
  <si>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</si>
  <si>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</si>
  <si>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</si>
  <si>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</si>
  <si>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</si>
  <si>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</si>
  <si>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</si>
  <si>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</si>
  <si>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</si>
  <si>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</si>
  <si>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</si>
  <si>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</si>
  <si>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</si>
  <si>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</si>
  <si>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</si>
  <si>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</si>
  <si>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</si>
  <si>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</si>
  <si>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</si>
  <si>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</si>
  <si>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</si>
  <si>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</si>
  <si>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</si>
  <si>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</si>
  <si>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</si>
  <si>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</si>
  <si>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</si>
  <si>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</si>
  <si>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</si>
  <si>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</si>
  <si>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</si>
  <si>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</si>
  <si>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</si>
  <si>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</si>
  <si>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</si>
  <si>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</si>
  <si>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</si>
  <si>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</si>
  <si>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</si>
  <si>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</si>
  <si>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</si>
  <si>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</si>
  <si>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</si>
  <si>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</si>
  <si>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</si>
  <si>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</si>
  <si>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</si>
  <si>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</si>
  <si>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</si>
  <si>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</si>
  <si>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</si>
  <si>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</si>
  <si>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</si>
  <si>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</si>
  <si>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</si>
  <si>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</si>
  <si>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</si>
  <si>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</si>
  <si>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</si>
  <si>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</si>
  <si>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</si>
  <si>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</si>
  <si>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</si>
  <si>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</si>
  <si>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</si>
  <si>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</si>
  <si>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</si>
  <si>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</si>
  <si>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</si>
  <si>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</si>
  <si>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</si>
  <si>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</si>
  <si>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</si>
  <si>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</si>
  <si>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</si>
  <si>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</si>
  <si>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</si>
  <si>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</si>
  <si>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</si>
  <si>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</si>
  <si>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</si>
  <si>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</si>
  <si>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</si>
  <si>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</si>
  <si>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</si>
  <si>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</si>
  <si>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</si>
  <si>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</si>
  <si>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</si>
  <si>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</si>
  <si>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</si>
  <si>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</si>
  <si>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</si>
  <si>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</si>
  <si>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</si>
  <si>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</si>
  <si>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</si>
  <si>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</si>
  <si>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</si>
  <si>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</si>
  <si>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</si>
  <si>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</si>
  <si>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</si>
  <si>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</si>
  <si>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</si>
  <si>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</si>
  <si>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</si>
  <si>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</si>
  <si>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</si>
  <si>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</si>
  <si>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</si>
  <si>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</si>
  <si>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</si>
  <si>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</si>
  <si>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</si>
  <si>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</si>
  <si>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</si>
  <si>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</si>
  <si>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</si>
  <si>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</si>
  <si>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</si>
  <si>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</si>
  <si>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</si>
  <si>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</si>
  <si>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</si>
  <si>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</si>
  <si>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</si>
  <si>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</si>
  <si>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</si>
  <si>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</si>
  <si>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</si>
  <si>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</si>
  <si>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</si>
  <si>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</si>
  <si>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</si>
  <si>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</si>
  <si>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</si>
  <si>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</si>
  <si>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</si>
  <si>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</si>
  <si>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</si>
  <si>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</si>
  <si>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</si>
  <si>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</si>
  <si>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</si>
  <si>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</si>
  <si>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</si>
  <si>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</si>
  <si>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</si>
  <si>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</si>
  <si>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</si>
  <si>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</si>
  <si>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</si>
  <si>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</si>
  <si>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</si>
  <si>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</si>
  <si>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</si>
  <si>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</si>
  <si>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</si>
  <si>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</si>
  <si>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</si>
  <si>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</si>
  <si>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</si>
  <si>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</si>
  <si>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</si>
  <si>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</si>
  <si>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</si>
  <si>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</si>
  <si>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</si>
  <si>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</si>
  <si>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</si>
  <si>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</si>
  <si>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</si>
  <si>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</si>
  <si>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</si>
  <si>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</si>
  <si>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</si>
  <si>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</si>
  <si>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</si>
  <si>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</si>
  <si>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</si>
  <si>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</si>
  <si>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</si>
  <si>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</si>
  <si>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</si>
  <si>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</si>
  <si>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</si>
  <si>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</si>
  <si>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</si>
  <si>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</si>
  <si>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</si>
  <si>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</si>
  <si>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</si>
  <si>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</si>
  <si>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</si>
  <si>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</si>
  <si>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</si>
  <si>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</si>
  <si>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</si>
  <si>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</si>
  <si>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</si>
  <si>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</si>
  <si>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</si>
  <si>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</si>
  <si>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</si>
  <si>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</si>
  <si>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</si>
  <si>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</si>
  <si>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</si>
  <si>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</si>
  <si>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</si>
  <si>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</si>
  <si>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</si>
  <si>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</si>
  <si>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</si>
  <si>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</si>
  <si>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</si>
  <si>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</si>
  <si>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</si>
  <si>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</si>
  <si>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</si>
  <si>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</si>
  <si>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</si>
  <si>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</si>
  <si>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</si>
  <si>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</si>
  <si>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</si>
  <si>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</si>
  <si>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</si>
  <si>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</si>
  <si>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</si>
  <si>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</si>
  <si>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</si>
  <si>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</si>
  <si>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</si>
  <si>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</si>
  <si>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</si>
  <si>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</si>
  <si>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</si>
  <si>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</si>
  <si>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</si>
  <si>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</si>
  <si>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</si>
  <si>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</si>
  <si>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</si>
  <si>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</si>
  <si>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</si>
  <si>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</si>
  <si>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</si>
  <si>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</si>
  <si>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</si>
  <si>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</si>
  <si>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</si>
  <si>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</si>
  <si>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</si>
  <si>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</si>
  <si>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</si>
  <si>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</si>
  <si>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</si>
  <si>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</si>
  <si>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</si>
  <si>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</si>
  <si>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</si>
  <si>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</si>
  <si>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</si>
  <si>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</si>
  <si>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</si>
  <si>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</si>
  <si>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</si>
  <si>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</si>
  <si>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</si>
  <si>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</si>
  <si>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</si>
  <si>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</si>
  <si>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</si>
  <si>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</si>
  <si>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</si>
  <si>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</si>
  <si>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</si>
  <si>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</si>
  <si>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</si>
  <si>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</si>
  <si>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</si>
  <si>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</si>
  <si>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</si>
  <si>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</si>
  <si>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</si>
  <si>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</si>
  <si>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</si>
  <si>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</si>
  <si>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</si>
  <si>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</si>
  <si>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</si>
  <si>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</si>
  <si>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</si>
  <si>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</si>
  <si>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</si>
  <si>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</si>
  <si>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</si>
  <si>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</si>
  <si>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</si>
  <si>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</si>
  <si>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</si>
  <si>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</si>
  <si>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</si>
  <si>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</si>
  <si>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</si>
  <si>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</si>
  <si>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</si>
  <si>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</si>
  <si>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</si>
  <si>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</si>
  <si>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</si>
  <si>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</si>
  <si>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</si>
  <si>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</si>
  <si>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</si>
  <si>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</si>
  <si>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</si>
  <si>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</si>
  <si>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</si>
  <si>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</si>
  <si>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</si>
  <si>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</si>
  <si>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</si>
  <si>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</si>
  <si>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</si>
  <si>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</si>
  <si>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</si>
  <si>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</si>
  <si>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</si>
  <si>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</si>
  <si>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</si>
  <si>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</si>
  <si>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</si>
  <si>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</si>
  <si>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</si>
  <si>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</si>
  <si>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</si>
  <si>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</si>
  <si>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</si>
  <si>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</si>
  <si>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</si>
  <si>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</si>
  <si>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</si>
  <si>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</si>
  <si>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</si>
  <si>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</si>
  <si>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</si>
  <si>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</si>
  <si>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</si>
  <si>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</si>
  <si>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</si>
  <si>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</si>
  <si>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</si>
  <si>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</si>
  <si>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</si>
  <si>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</si>
  <si>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</si>
  <si>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</si>
  <si>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</si>
  <si>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</si>
  <si>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</si>
  <si>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</si>
  <si>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</si>
  <si>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</si>
  <si>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</si>
  <si>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</si>
  <si>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</si>
  <si>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</si>
  <si>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</si>
  <si>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</si>
  <si>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</si>
  <si>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</si>
  <si>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</si>
  <si>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</si>
  <si>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</si>
  <si>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</si>
  <si>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</si>
  <si>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</si>
  <si>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</si>
  <si>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</si>
  <si>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</si>
  <si>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</si>
  <si>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</si>
  <si>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</si>
  <si>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</si>
  <si>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</si>
  <si>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</si>
  <si>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</si>
  <si>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</si>
  <si>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</si>
  <si>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</si>
  <si>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</si>
  <si>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</si>
  <si>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</si>
  <si>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</si>
  <si>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</si>
  <si>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</si>
  <si>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</si>
  <si>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</si>
  <si>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</si>
  <si>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</si>
  <si>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</si>
  <si>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</si>
  <si>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</si>
  <si>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</si>
  <si>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</si>
  <si>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</si>
  <si>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</si>
  <si>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</si>
  <si>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</si>
  <si>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</si>
  <si>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</si>
  <si>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</si>
  <si>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</si>
  <si>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</si>
  <si>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</si>
  <si>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</si>
  <si>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</si>
  <si>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</si>
  <si>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</si>
  <si>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</si>
  <si>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</si>
  <si>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</si>
  <si>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</si>
  <si>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</si>
  <si>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</si>
  <si>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</si>
  <si>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</si>
  <si>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</si>
  <si>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</si>
  <si>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</si>
  <si>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</si>
  <si>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</si>
  <si>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</si>
  <si>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</si>
  <si>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</si>
  <si>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</si>
  <si>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</si>
  <si>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</si>
  <si>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</si>
  <si>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</si>
  <si>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</si>
  <si>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</si>
  <si>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</si>
  <si>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</si>
  <si>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</si>
  <si>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</si>
  <si>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</si>
  <si>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</si>
  <si>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</si>
  <si>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</si>
  <si>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</si>
  <si>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</si>
  <si>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</si>
  <si>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</si>
  <si>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</si>
  <si>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</si>
  <si>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</si>
  <si>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</si>
  <si>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</si>
  <si>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</si>
  <si>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</si>
  <si>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</si>
  <si>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</si>
  <si>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</si>
  <si>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</si>
  <si>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</si>
  <si>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</si>
  <si>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</si>
  <si>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</si>
  <si>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</si>
  <si>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</si>
  <si>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</si>
  <si>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</si>
  <si>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</si>
  <si>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</si>
  <si>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</si>
  <si>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</si>
  <si>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</si>
  <si>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</si>
  <si>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</si>
  <si>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</si>
  <si>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</si>
  <si>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</si>
  <si>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</si>
  <si>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</si>
  <si>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</si>
  <si>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</si>
  <si>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</si>
  <si>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</si>
  <si>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</si>
  <si>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</si>
  <si>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</si>
  <si>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</si>
  <si>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</si>
  <si>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</si>
  <si>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</si>
  <si>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</si>
  <si>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</si>
  <si>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</si>
  <si>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</si>
  <si>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</si>
  <si>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</si>
  <si>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</si>
  <si>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</si>
  <si>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</si>
  <si>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</si>
  <si>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</si>
  <si>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</si>
  <si>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</si>
  <si>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</si>
  <si>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</si>
  <si>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</si>
  <si>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</si>
  <si>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</si>
  <si>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</si>
  <si>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</si>
  <si>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</si>
  <si>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</si>
  <si>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</si>
  <si>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</si>
  <si>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</si>
  <si>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</si>
  <si>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</si>
  <si>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</si>
  <si>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</si>
  <si>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</si>
  <si>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</si>
  <si>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</si>
  <si>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</si>
  <si>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</si>
  <si>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</si>
  <si>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</si>
  <si>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</si>
  <si>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</si>
  <si>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</si>
  <si>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</si>
  <si>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</si>
  <si>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</si>
  <si>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</si>
  <si>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</si>
  <si>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</si>
  <si>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</si>
  <si>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</si>
  <si>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</si>
  <si>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</si>
  <si>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</si>
  <si>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</si>
  <si>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</si>
  <si>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</si>
  <si>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</si>
  <si>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</si>
  <si>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</si>
  <si>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</si>
  <si>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</si>
  <si>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</si>
  <si>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</si>
  <si>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</si>
  <si>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</si>
  <si>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</si>
  <si>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</si>
  <si>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</si>
  <si>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</si>
  <si>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</si>
  <si>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</si>
  <si>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</si>
  <si>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</si>
  <si>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</si>
  <si>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</si>
  <si>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</si>
  <si>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</si>
  <si>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</si>
  <si>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</si>
  <si>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</si>
  <si>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</si>
  <si>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</si>
  <si>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</si>
  <si>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</si>
  <si>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</si>
  <si>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</si>
  <si>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</si>
  <si>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</si>
  <si>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</si>
  <si>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</si>
  <si>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</si>
  <si>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</si>
  <si>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</si>
  <si>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</si>
  <si>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</si>
  <si>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</si>
  <si>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</si>
  <si>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</si>
  <si>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</si>
  <si>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</si>
  <si>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</si>
  <si>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</si>
  <si>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</si>
  <si>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</si>
  <si>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</si>
  <si>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</si>
  <si>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</si>
  <si>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</si>
  <si>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</si>
  <si>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</si>
  <si>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</si>
  <si>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</si>
  <si>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</si>
  <si>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</si>
  <si>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</si>
  <si>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</si>
  <si>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</si>
  <si>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</si>
  <si>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</si>
  <si>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</si>
  <si>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</si>
  <si>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</si>
  <si>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</si>
  <si>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</si>
  <si>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</si>
  <si>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</si>
  <si>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</si>
  <si>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</si>
  <si>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</si>
  <si>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</si>
  <si>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</si>
  <si>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</si>
  <si>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</si>
  <si>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</si>
  <si>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</si>
  <si>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</si>
  <si>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</si>
  <si>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</si>
  <si>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</si>
  <si>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</si>
  <si>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</si>
  <si>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</si>
  <si>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</si>
  <si>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</si>
  <si>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</si>
  <si>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</si>
  <si>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</si>
  <si>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</si>
  <si>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</si>
  <si>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</si>
  <si>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</si>
  <si>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</si>
  <si>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</si>
  <si>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</si>
  <si>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</si>
  <si>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</si>
  <si>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</si>
  <si>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</si>
  <si>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</si>
  <si>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</si>
  <si>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</si>
  <si>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</si>
  <si>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</si>
  <si>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</si>
  <si>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</si>
  <si>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</si>
  <si>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</si>
  <si>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</si>
  <si>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</si>
  <si>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</si>
  <si>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</si>
  <si>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</si>
  <si>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</si>
  <si>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</si>
  <si>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</si>
  <si>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</si>
  <si>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</si>
  <si>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</si>
  <si>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</si>
  <si>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</si>
  <si>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</si>
  <si>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</si>
  <si>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</si>
  <si>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</si>
  <si>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</si>
  <si>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</si>
  <si>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</si>
  <si>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</si>
  <si>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</si>
  <si>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</si>
  <si>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</si>
  <si>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</si>
  <si>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</si>
  <si>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</si>
  <si>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</si>
  <si>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</si>
  <si>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</si>
  <si>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</si>
  <si>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</si>
  <si>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</si>
  <si>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</si>
  <si>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</si>
  <si>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</si>
  <si>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</si>
  <si>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</si>
  <si>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</si>
  <si>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</si>
  <si>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</si>
  <si>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</si>
  <si>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</si>
  <si>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</si>
  <si>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</si>
  <si>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</si>
  <si>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</si>
  <si>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</si>
  <si>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</si>
  <si>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</si>
  <si>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</si>
  <si>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</si>
  <si>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</si>
  <si>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</si>
  <si>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</si>
  <si>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</si>
  <si>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</si>
  <si>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</si>
  <si>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</si>
  <si>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</si>
  <si>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</si>
  <si>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</si>
  <si>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</si>
  <si>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</si>
  <si>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</si>
  <si>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</si>
  <si>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</si>
  <si>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</si>
  <si>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</si>
  <si>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</si>
  <si>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</si>
  <si>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</si>
  <si>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</si>
  <si>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</si>
  <si>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</si>
  <si>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</si>
  <si>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</si>
  <si>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</si>
  <si>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</si>
  <si>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</si>
  <si>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</si>
  <si>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</si>
  <si>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</si>
  <si>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</si>
  <si>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</si>
  <si>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</si>
  <si>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</si>
  <si>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</si>
  <si>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</si>
  <si>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</si>
  <si>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</si>
  <si>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</si>
  <si>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</si>
  <si>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</si>
  <si>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</si>
  <si>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</si>
  <si>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</si>
  <si>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</si>
  <si>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</si>
  <si>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</si>
  <si>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</si>
  <si>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</si>
  <si>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</si>
  <si>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</si>
  <si>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</si>
  <si>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</si>
  <si>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</si>
  <si>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</si>
  <si>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</si>
  <si>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</si>
  <si>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</si>
  <si>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</si>
  <si>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</si>
  <si>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</si>
  <si>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</si>
  <si>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</si>
  <si>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</si>
  <si>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</si>
  <si>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</si>
  <si>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</si>
  <si>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</si>
  <si>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</si>
  <si>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</si>
  <si>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</si>
  <si>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</si>
  <si>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</si>
  <si>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</si>
  <si>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</si>
  <si>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</si>
  <si>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</si>
  <si>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</si>
  <si>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</si>
  <si>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</si>
  <si>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</si>
  <si>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</si>
  <si>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</si>
  <si>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</si>
  <si>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</si>
  <si>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</si>
  <si>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</si>
  <si>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</si>
  <si>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</si>
  <si>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</si>
  <si>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</si>
  <si>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</si>
  <si>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</si>
  <si>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</si>
  <si>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</si>
  <si>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</si>
  <si>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</si>
  <si>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</si>
  <si>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</si>
  <si>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</si>
  <si>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</si>
  <si>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</si>
  <si>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</si>
  <si>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</si>
  <si>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</si>
  <si>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</si>
  <si>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</si>
  <si>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</si>
  <si>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</si>
  <si>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</si>
  <si>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</si>
  <si>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</si>
  <si>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</si>
  <si>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</si>
  <si>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</si>
  <si>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</si>
  <si>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</si>
  <si>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</si>
  <si>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</si>
  <si>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</si>
  <si>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</si>
  <si>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</si>
  <si>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</si>
  <si>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</si>
  <si>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</si>
  <si>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</si>
  <si>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</si>
  <si>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</si>
  <si>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</si>
  <si>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</si>
  <si>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</si>
  <si>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</si>
  <si>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</si>
  <si>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</si>
  <si>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</si>
  <si>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</si>
  <si>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</si>
  <si>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</si>
  <si>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</si>
  <si>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</si>
  <si>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</si>
  <si>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</si>
  <si>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</si>
  <si>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</si>
  <si>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</si>
  <si>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</si>
  <si>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</si>
  <si>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</si>
  <si>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</si>
  <si>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</si>
  <si>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</si>
  <si>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</si>
  <si>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</si>
  <si>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</si>
  <si>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</si>
  <si>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</si>
  <si>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</si>
  <si>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</si>
  <si>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</si>
  <si>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</si>
  <si>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</si>
  <si>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</si>
  <si>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</si>
  <si>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</si>
  <si>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</si>
  <si>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</si>
  <si>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</si>
  <si>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</si>
  <si>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</si>
  <si>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</si>
  <si>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</si>
  <si>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</si>
  <si>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</si>
  <si>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</si>
  <si>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</si>
  <si>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</si>
  <si>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</si>
  <si>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</si>
  <si>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</si>
  <si>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</si>
  <si>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</si>
  <si>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</si>
  <si>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</si>
  <si>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</si>
  <si>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</si>
  <si>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</si>
  <si>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</si>
  <si>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</si>
  <si>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</si>
  <si>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</si>
  <si>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</si>
  <si>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</si>
  <si>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</si>
  <si>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</si>
  <si>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</si>
  <si>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</si>
  <si>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</si>
  <si>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</si>
  <si>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</si>
  <si>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</si>
  <si>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</si>
  <si>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</si>
  <si>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</si>
  <si>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</si>
  <si>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</si>
  <si>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</si>
  <si>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</si>
  <si>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</si>
  <si>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</si>
  <si>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</si>
  <si>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</si>
  <si>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</si>
  <si>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</si>
  <si>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</si>
  <si>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</si>
  <si>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</si>
  <si>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</si>
  <si>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</si>
  <si>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</si>
  <si>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</si>
  <si>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</si>
  <si>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</si>
  <si>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</si>
  <si>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</si>
  <si>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</si>
  <si>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</si>
  <si>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</si>
  <si>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</si>
  <si>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</si>
  <si>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</si>
  <si>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</si>
  <si>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</si>
  <si>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</si>
  <si>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</si>
  <si>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</si>
  <si>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</si>
  <si>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</si>
  <si>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</si>
  <si>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</si>
  <si>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</si>
  <si>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</si>
  <si>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</si>
  <si>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</si>
  <si>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</si>
  <si>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</si>
  <si>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</si>
  <si>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</si>
  <si>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</si>
  <si>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</si>
  <si>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</si>
  <si>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</si>
  <si>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</si>
  <si>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</si>
  <si>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</si>
  <si>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</si>
  <si>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</si>
  <si>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</si>
  <si>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</si>
  <si>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</si>
  <si>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</si>
  <si>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</si>
  <si>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</si>
  <si>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</si>
  <si>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</si>
  <si>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</si>
  <si>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</si>
  <si>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</si>
  <si>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</si>
  <si>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</si>
  <si>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</si>
  <si>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</si>
  <si>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</si>
  <si>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</si>
  <si>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</si>
  <si>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</si>
  <si>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</si>
  <si>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</si>
  <si>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</si>
  <si>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</si>
  <si>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</si>
  <si>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</si>
  <si>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</si>
  <si>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</si>
  <si>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</si>
  <si>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</si>
  <si>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</si>
  <si>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</si>
  <si>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</si>
  <si>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</si>
  <si>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</si>
  <si>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</si>
  <si>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</si>
  <si>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</si>
  <si>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</si>
  <si>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</si>
  <si>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</si>
  <si>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</si>
  <si>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</si>
  <si>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</si>
  <si>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</si>
  <si>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</si>
  <si>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</si>
  <si>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</si>
  <si>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</si>
  <si>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</si>
  <si>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</si>
  <si>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</si>
  <si>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</si>
  <si>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</si>
  <si>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</si>
  <si>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</si>
  <si>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</si>
  <si>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</si>
  <si>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</si>
  <si>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</si>
  <si>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</si>
  <si>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</si>
  <si>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</si>
  <si>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</si>
  <si>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</si>
  <si>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</si>
  <si>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</si>
  <si>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</si>
  <si>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</si>
  <si>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</si>
  <si>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</si>
  <si>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</si>
  <si>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</si>
  <si>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</si>
  <si>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</si>
  <si>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</si>
  <si>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</si>
  <si>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</si>
  <si>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</si>
  <si>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</si>
  <si>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</si>
  <si>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</si>
  <si>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</si>
  <si>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</si>
  <si>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</si>
  <si>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</si>
  <si>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</si>
  <si>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</si>
  <si>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</si>
  <si>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</si>
  <si>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</si>
  <si>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</si>
  <si>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</si>
  <si>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</si>
  <si>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</si>
  <si>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</si>
  <si>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</si>
  <si>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</si>
  <si>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</si>
  <si>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</si>
  <si>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</si>
  <si>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</si>
  <si>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</si>
  <si>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</si>
  <si>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</si>
  <si>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</si>
  <si>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</si>
  <si>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</si>
  <si>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</si>
  <si>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</si>
  <si>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</si>
  <si>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</si>
  <si>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</si>
  <si>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</si>
  <si>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</si>
  <si>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</si>
  <si>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</si>
  <si>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</si>
  <si>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</si>
  <si>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</si>
  <si>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</si>
  <si>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</si>
  <si>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</si>
  <si>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</si>
  <si>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</si>
  <si>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</si>
  <si>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</si>
  <si>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</si>
  <si>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</si>
  <si>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</si>
  <si>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</si>
  <si>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</si>
  <si>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</si>
  <si>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</si>
  <si>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</si>
  <si>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</si>
  <si>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</si>
  <si>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</si>
  <si>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</si>
  <si>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</si>
  <si>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</si>
  <si>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</si>
  <si>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</si>
  <si>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</si>
  <si>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</si>
  <si>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</si>
  <si>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</si>
  <si>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</si>
  <si>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</si>
  <si>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</si>
  <si>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</si>
  <si>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</si>
  <si>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</si>
  <si>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</si>
  <si>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</si>
  <si>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</si>
  <si>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</si>
  <si>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</si>
  <si>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</si>
  <si>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</si>
  <si>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</si>
  <si>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</si>
  <si>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</si>
  <si>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</si>
  <si>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</si>
  <si>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</si>
  <si>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</si>
  <si>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</si>
  <si>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</si>
  <si>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</si>
  <si>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</si>
  <si>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</si>
  <si>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</si>
  <si>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</si>
  <si>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</si>
  <si>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</si>
  <si>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</si>
  <si>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</si>
  <si>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</si>
  <si>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</si>
  <si>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</si>
  <si>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</si>
  <si>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</si>
  <si>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</si>
  <si>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</si>
  <si>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</si>
  <si>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</si>
  <si>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</si>
  <si>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</si>
  <si>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</si>
  <si>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</si>
  <si>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</si>
  <si>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</si>
  <si>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</si>
  <si>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</si>
  <si>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</si>
  <si>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</si>
  <si>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</si>
  <si>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</si>
  <si>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</si>
  <si>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</si>
  <si>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</si>
  <si>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</si>
  <si>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</si>
  <si>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</si>
  <si>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</si>
  <si>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</si>
  <si>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</si>
  <si>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</si>
  <si>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</si>
  <si>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</si>
  <si>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</si>
  <si>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</si>
  <si>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</si>
  <si>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</si>
  <si>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</si>
  <si>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</si>
  <si>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</si>
  <si>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</si>
  <si>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</si>
  <si>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</si>
  <si>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</si>
  <si>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</si>
  <si>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</si>
  <si>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</si>
  <si>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</si>
  <si>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</si>
  <si>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</si>
  <si>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</si>
  <si>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</si>
  <si>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</si>
  <si>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</si>
  <si>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</si>
  <si>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</si>
  <si>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</si>
  <si>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</si>
  <si>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</si>
  <si>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</si>
  <si>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</si>
  <si>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</si>
  <si>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</si>
  <si>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</si>
  <si>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</si>
  <si>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</si>
  <si>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</si>
  <si>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</si>
  <si>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</si>
  <si>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</si>
  <si>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</si>
  <si>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</si>
  <si>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</si>
  <si>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</si>
  <si>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</si>
  <si>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</si>
  <si>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</si>
  <si>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</si>
  <si>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</si>
  <si>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</si>
  <si>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</si>
  <si>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</si>
  <si>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</si>
  <si>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</si>
  <si>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</si>
  <si>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</si>
  <si>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</si>
  <si>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</si>
  <si>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</si>
  <si>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</si>
  <si>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</si>
  <si>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</si>
  <si>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</si>
  <si>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</si>
  <si>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</si>
  <si>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</si>
  <si>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</si>
  <si>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</si>
  <si>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</si>
  <si>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</si>
  <si>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</si>
  <si>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</si>
  <si>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</si>
  <si>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</si>
  <si>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</si>
  <si>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</si>
  <si>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</si>
  <si>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</si>
  <si>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</si>
  <si>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</si>
  <si>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</si>
  <si>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</si>
  <si>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</si>
  <si>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</si>
  <si>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</si>
  <si>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</si>
  <si>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</si>
  <si>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</si>
  <si>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</si>
  <si>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</si>
  <si>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</si>
  <si>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</si>
  <si>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</si>
  <si>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</si>
  <si>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</si>
  <si>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</si>
  <si>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</si>
  <si>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</si>
  <si>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</si>
  <si>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</si>
  <si>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</si>
  <si>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</si>
  <si>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</si>
  <si>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</si>
  <si>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</si>
  <si>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</si>
  <si>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</si>
  <si>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</si>
  <si>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</si>
  <si>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</si>
  <si>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</si>
  <si>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</si>
  <si>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</si>
  <si>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</si>
  <si>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</si>
  <si>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</si>
  <si>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</si>
  <si>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</si>
  <si>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</si>
  <si>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</si>
  <si>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</si>
  <si>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</si>
  <si>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</si>
  <si>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</si>
  <si>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</si>
  <si>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</si>
  <si>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</si>
  <si>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</si>
  <si>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</si>
  <si>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</si>
  <si>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</si>
  <si>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</si>
  <si>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</si>
  <si>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</si>
  <si>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</si>
  <si>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</si>
  <si>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</si>
  <si>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</si>
  <si>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</si>
  <si>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</si>
  <si>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</si>
  <si>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</si>
  <si>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</si>
  <si>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</si>
  <si>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</si>
  <si>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</si>
  <si>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</si>
  <si>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</si>
  <si>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</si>
  <si>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</si>
  <si>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</si>
  <si>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</si>
  <si>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</si>
  <si>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</si>
  <si>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</si>
  <si>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</si>
  <si>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</si>
  <si>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</si>
  <si>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</si>
  <si>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</si>
  <si>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</si>
  <si>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</si>
  <si>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</si>
  <si>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</si>
  <si>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</si>
  <si>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</si>
  <si>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</si>
  <si>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</si>
  <si>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</si>
  <si>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</si>
  <si>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</si>
  <si>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</si>
  <si>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</si>
  <si>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</si>
  <si>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</si>
  <si>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</si>
  <si>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</si>
  <si>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</si>
  <si>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</si>
  <si>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</si>
  <si>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</si>
  <si>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</si>
  <si>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</si>
  <si>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</si>
  <si>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</si>
  <si>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</si>
  <si>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</si>
  <si>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</si>
  <si>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</si>
  <si>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</si>
  <si>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</si>
  <si>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</si>
  <si>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</si>
  <si>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</si>
  <si>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</si>
  <si>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</si>
  <si>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</si>
  <si>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</si>
  <si>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</si>
  <si>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</si>
  <si>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</si>
  <si>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</si>
  <si>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</si>
  <si>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</si>
  <si>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</si>
  <si>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</si>
  <si>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</si>
  <si>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</si>
  <si>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</si>
  <si>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</si>
  <si>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</si>
  <si>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</si>
  <si>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</si>
  <si>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</si>
  <si>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</si>
  <si>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</si>
  <si>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</si>
  <si>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</si>
  <si>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</si>
  <si>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</si>
  <si>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</si>
  <si>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</si>
  <si>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</si>
  <si>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</si>
  <si>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</si>
  <si>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</si>
  <si>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</si>
  <si>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</si>
  <si>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</si>
  <si>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</si>
  <si>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</si>
  <si>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</si>
  <si>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</si>
  <si>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</si>
  <si>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</si>
  <si>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</si>
  <si>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</si>
  <si>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</si>
  <si>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</si>
  <si>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</si>
  <si>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</si>
  <si>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</si>
  <si>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</si>
  <si>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</si>
  <si>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</si>
  <si>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</si>
  <si>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</si>
  <si>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</si>
  <si>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</si>
  <si>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</si>
  <si>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</si>
  <si>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</si>
  <si>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</si>
  <si>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</si>
  <si>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</si>
  <si>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</si>
  <si>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</si>
  <si>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</si>
  <si>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</si>
  <si>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</si>
  <si>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</si>
  <si>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</si>
  <si>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</si>
  <si>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</si>
  <si>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</si>
  <si>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</si>
  <si>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</si>
  <si>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</si>
  <si>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</si>
  <si>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</si>
  <si>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</si>
  <si>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</si>
  <si>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</si>
  <si>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</si>
  <si>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</si>
  <si>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</si>
  <si>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</si>
  <si>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</si>
  <si>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</si>
  <si>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</si>
  <si>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</si>
  <si>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</si>
  <si>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</si>
  <si>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</si>
  <si>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</si>
  <si>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</si>
  <si>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</si>
  <si>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</si>
  <si>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</si>
  <si>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</si>
  <si>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</si>
  <si>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</si>
  <si>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</si>
  <si>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</si>
  <si>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</si>
  <si>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</si>
  <si>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</si>
  <si>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</si>
  <si>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</si>
  <si>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</si>
  <si>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</si>
  <si>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</si>
  <si>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</si>
  <si>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</si>
  <si>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</si>
  <si>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</si>
  <si>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</si>
  <si>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</si>
  <si>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</si>
  <si>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</si>
  <si>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</si>
  <si>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</si>
  <si>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</si>
  <si>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</si>
  <si>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</si>
  <si>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</si>
  <si>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</si>
  <si>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</si>
  <si>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</si>
  <si>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</si>
  <si>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</si>
  <si>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</si>
  <si>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</si>
  <si>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</si>
  <si>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</si>
  <si>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</si>
  <si>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</si>
  <si>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</si>
  <si>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</si>
  <si>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</si>
  <si>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</si>
  <si>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</si>
  <si>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</si>
  <si>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</si>
  <si>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</si>
  <si>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</si>
  <si>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</si>
  <si>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</si>
  <si>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</si>
  <si>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</si>
  <si>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</si>
  <si>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</si>
  <si>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</si>
  <si>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</si>
  <si>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</si>
  <si>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</si>
  <si>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</si>
  <si>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</si>
  <si>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</si>
  <si>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</si>
  <si>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</si>
  <si>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</si>
  <si>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</si>
  <si>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</si>
  <si>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</si>
  <si>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</si>
  <si>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</si>
  <si>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</si>
  <si>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</si>
  <si>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</si>
  <si>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</si>
  <si>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</si>
  <si>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</si>
  <si>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</si>
  <si>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</si>
  <si>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</si>
  <si>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</si>
  <si>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</si>
  <si>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</si>
  <si>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</si>
  <si>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</si>
  <si>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</si>
  <si>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</si>
  <si>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</si>
  <si>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</si>
  <si>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</si>
  <si>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</si>
  <si>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</si>
  <si>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</si>
  <si>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</si>
  <si>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</si>
  <si>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</si>
  <si>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</si>
  <si>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</si>
  <si>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</si>
  <si>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</si>
  <si>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</si>
  <si>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</si>
  <si>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</si>
  <si>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</si>
  <si>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</si>
  <si>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</si>
  <si>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</si>
  <si>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</si>
  <si>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</si>
  <si>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</si>
  <si>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</si>
  <si>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</si>
  <si>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</si>
  <si>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</si>
  <si>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</si>
  <si>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</si>
  <si>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</si>
  <si>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</si>
  <si>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</si>
  <si>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</si>
  <si>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</si>
  <si>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</si>
  <si>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</si>
  <si>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</si>
  <si>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</si>
  <si>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</si>
  <si>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</si>
  <si>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</si>
  <si>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</si>
  <si>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</si>
  <si>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</si>
  <si>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</si>
  <si>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</si>
  <si>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</si>
  <si>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</si>
  <si>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</si>
  <si>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</si>
  <si>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</si>
  <si>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</si>
  <si>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</si>
  <si>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</si>
  <si>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</si>
  <si>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</si>
  <si>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</si>
  <si>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</si>
  <si>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</si>
  <si>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</si>
  <si>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</si>
  <si>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</si>
  <si>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</si>
  <si>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</si>
  <si>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</si>
  <si>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</si>
  <si>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</si>
  <si>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</si>
  <si>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</si>
  <si>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</si>
  <si>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</si>
  <si>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</si>
  <si>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</si>
  <si>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</si>
  <si>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</si>
  <si>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</si>
  <si>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</si>
  <si>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</si>
  <si>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</si>
  <si>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</si>
  <si>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</si>
  <si>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</si>
  <si>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</si>
  <si>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</si>
  <si>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</si>
  <si>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</si>
  <si>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</si>
  <si>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</si>
  <si>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</si>
  <si>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</si>
  <si>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</si>
  <si>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</si>
  <si>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</si>
  <si>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</si>
  <si>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</si>
  <si>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</si>
  <si>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</si>
  <si>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</si>
  <si>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</si>
  <si>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</si>
  <si>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</si>
  <si>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</si>
  <si>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</si>
  <si>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</si>
  <si>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</si>
  <si>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</si>
  <si>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</si>
  <si>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</si>
  <si>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</si>
  <si>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</si>
  <si>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</si>
  <si>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</si>
  <si>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</si>
  <si>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</si>
  <si>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</si>
  <si>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</si>
  <si>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</si>
  <si>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</si>
  <si>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</si>
  <si>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</si>
  <si>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</si>
  <si>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</si>
  <si>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</si>
  <si>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</si>
  <si>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</si>
  <si>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</si>
  <si>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</si>
  <si>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</si>
  <si>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</si>
  <si>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</si>
  <si>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</si>
  <si>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</si>
  <si>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</si>
  <si>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</si>
  <si>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</si>
  <si>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</si>
  <si>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</si>
  <si>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</si>
  <si>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</si>
  <si>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</si>
  <si>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</si>
  <si>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</si>
  <si>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</si>
  <si>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</si>
  <si>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</si>
  <si>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</si>
  <si>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</si>
  <si>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</si>
  <si>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</si>
  <si>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</si>
  <si>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</si>
  <si>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</si>
  <si>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</si>
  <si>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</si>
  <si>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</si>
  <si>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</si>
  <si>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</si>
  <si>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</si>
  <si>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</si>
  <si>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</si>
  <si>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</si>
  <si>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</si>
  <si>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</si>
  <si>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</si>
  <si>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</si>
  <si>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</si>
  <si>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</si>
  <si>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</si>
  <si>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</si>
  <si>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</si>
  <si>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</si>
  <si>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</si>
  <si>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</si>
  <si>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</si>
  <si>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</si>
  <si>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</si>
  <si>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</si>
  <si>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</si>
  <si>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</si>
  <si>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</si>
  <si>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</si>
  <si>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</si>
  <si>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</si>
  <si>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</si>
  <si>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</si>
  <si>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</si>
  <si>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</si>
  <si>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</si>
  <si>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</si>
  <si>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</si>
  <si>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</si>
  <si>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</si>
  <si>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</si>
  <si>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</si>
  <si>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</si>
  <si>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</si>
  <si>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</si>
  <si>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</si>
  <si>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</si>
  <si>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</si>
  <si>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</si>
  <si>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</si>
  <si>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</si>
  <si>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</si>
  <si>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</si>
  <si>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</si>
  <si>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</si>
  <si>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</si>
  <si>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</si>
  <si>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</si>
  <si>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</si>
  <si>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</si>
  <si>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</si>
  <si>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</si>
  <si>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</si>
  <si>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</si>
  <si>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</si>
  <si>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</si>
  <si>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</si>
  <si>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</si>
  <si>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</si>
  <si>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</si>
  <si>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</si>
  <si>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</si>
  <si>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</si>
  <si>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</si>
  <si>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</si>
  <si>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</si>
  <si>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</si>
  <si>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</si>
  <si>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</si>
  <si>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</si>
  <si>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</si>
  <si>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</si>
  <si>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</si>
  <si>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</si>
  <si>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</si>
  <si>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</si>
  <si>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</si>
  <si>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</si>
  <si>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</si>
  <si>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</si>
  <si>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</si>
  <si>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</si>
  <si>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</si>
  <si>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</si>
  <si>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</si>
  <si>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</si>
  <si>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</si>
  <si>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</si>
  <si>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</si>
  <si>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</si>
  <si>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</si>
  <si>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</si>
  <si>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</si>
  <si>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</si>
  <si>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</si>
  <si>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</si>
  <si>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</si>
  <si>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</si>
  <si>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</si>
  <si>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</si>
  <si>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</si>
  <si>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</si>
  <si>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</si>
  <si>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</si>
  <si>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</si>
  <si>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</si>
  <si>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</si>
  <si>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</si>
  <si>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</si>
  <si>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</si>
  <si>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</si>
  <si>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</si>
  <si>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</si>
  <si>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</si>
  <si>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</si>
  <si>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</si>
  <si>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</si>
  <si>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</si>
  <si>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</si>
  <si>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</si>
  <si>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</si>
  <si>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</si>
  <si>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</si>
  <si>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</si>
  <si>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</si>
  <si>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</si>
  <si>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</si>
  <si>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</si>
  <si>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</si>
  <si>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</si>
  <si>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</si>
  <si>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</si>
  <si>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</si>
  <si>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</si>
  <si>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</si>
  <si>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</si>
  <si>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</si>
  <si>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</si>
  <si>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</si>
  <si>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</si>
  <si>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</si>
  <si>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</si>
  <si>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</si>
  <si>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</si>
  <si>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</si>
  <si>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</si>
  <si>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</si>
  <si>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</si>
  <si>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</si>
  <si>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</si>
  <si>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</si>
  <si>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</si>
  <si>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</si>
  <si>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</si>
  <si>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</si>
  <si>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</si>
  <si>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</si>
  <si>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</si>
  <si>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</si>
  <si>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</si>
  <si>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</si>
  <si>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</si>
  <si>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</si>
  <si>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</si>
  <si>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</si>
  <si>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</si>
  <si>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</si>
  <si>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</si>
  <si>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</si>
  <si>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</si>
  <si>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</si>
  <si>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</si>
  <si>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</si>
  <si>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</si>
  <si>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</si>
  <si>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</si>
  <si>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</si>
  <si>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</si>
  <si>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</si>
  <si>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</si>
  <si>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</si>
  <si>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</si>
  <si>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</si>
  <si>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</si>
  <si>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</si>
  <si>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</si>
  <si>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</si>
  <si>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</si>
  <si>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</si>
  <si>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</si>
  <si>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</si>
  <si>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</si>
  <si>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</si>
  <si>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</si>
  <si>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</si>
  <si>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</si>
  <si>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</si>
  <si>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</si>
  <si>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</si>
  <si>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</si>
  <si>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</si>
  <si>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</si>
  <si>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</si>
  <si>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</si>
  <si>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</si>
  <si>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</si>
  <si>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</si>
  <si>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</si>
  <si>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</si>
  <si>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</si>
  <si>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</si>
  <si>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</si>
  <si>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</si>
  <si>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</si>
  <si>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</si>
  <si>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</si>
  <si>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</si>
  <si>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</si>
  <si>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</si>
  <si>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</si>
  <si>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</si>
  <si>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</si>
  <si>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</si>
  <si>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</si>
  <si>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</si>
  <si>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</si>
  <si>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</si>
  <si>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</si>
  <si>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</si>
  <si>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</si>
  <si>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</si>
  <si>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</si>
  <si>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</si>
  <si>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</si>
  <si>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</si>
  <si>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</si>
  <si>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</si>
  <si>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</si>
  <si>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</si>
  <si>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</si>
  <si>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</si>
  <si>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</si>
  <si>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</si>
  <si>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</si>
  <si>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</si>
  <si>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</si>
  <si>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</si>
  <si>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</si>
  <si>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</si>
  <si>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</si>
  <si>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</si>
  <si>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</si>
  <si>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</si>
  <si>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</si>
  <si>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</si>
  <si>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</si>
  <si>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</si>
  <si>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</si>
  <si>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</si>
  <si>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</si>
  <si>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</si>
  <si>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</si>
  <si>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</si>
  <si>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</si>
  <si>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</si>
  <si>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</si>
  <si>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</si>
  <si>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</si>
  <si>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</si>
  <si>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</si>
  <si>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</si>
  <si>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</si>
  <si>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</si>
  <si>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</si>
  <si>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</si>
  <si>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</si>
  <si>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</si>
  <si>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</si>
  <si>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</si>
  <si>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</si>
  <si>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</si>
  <si>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</si>
  <si>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</si>
  <si>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</si>
  <si>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</si>
  <si>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</si>
  <si>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</si>
  <si>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</si>
  <si>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</si>
  <si>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</si>
  <si>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</si>
  <si>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</si>
  <si>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</si>
  <si>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</si>
  <si>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</si>
  <si>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</si>
  <si>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</si>
  <si>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</si>
  <si>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</si>
  <si>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</si>
  <si>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</si>
  <si>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</si>
  <si>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</si>
  <si>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</si>
  <si>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</si>
  <si>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</si>
  <si>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</si>
  <si>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</si>
  <si>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</si>
  <si>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</si>
  <si>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</si>
  <si>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</si>
  <si>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</si>
  <si>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</si>
  <si>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</si>
  <si>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</si>
  <si>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</si>
  <si>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</si>
  <si>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</si>
  <si>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</si>
  <si>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</si>
  <si>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</si>
  <si>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</si>
  <si>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</si>
  <si>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</si>
  <si>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</si>
  <si>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</si>
  <si>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</si>
  <si>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</si>
  <si>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</si>
  <si>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</si>
  <si>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</si>
  <si>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</si>
  <si>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</si>
  <si>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</si>
  <si>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</si>
  <si>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</si>
  <si>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</si>
  <si>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</si>
  <si>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</si>
  <si>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</si>
  <si>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</si>
  <si>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</si>
  <si>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</si>
  <si>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</si>
  <si>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</si>
  <si>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</si>
  <si>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</si>
  <si>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</si>
  <si>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</si>
  <si>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</si>
  <si>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</si>
  <si>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</si>
  <si>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</si>
  <si>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</si>
  <si>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</si>
  <si>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</si>
  <si>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</si>
  <si>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</si>
  <si>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</si>
  <si>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</si>
  <si>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</si>
  <si>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</si>
  <si>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</si>
  <si>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</si>
  <si>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</si>
  <si>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</si>
  <si>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</si>
  <si>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</si>
  <si>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</si>
  <si>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</si>
  <si>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</si>
  <si>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</si>
  <si>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</si>
  <si>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</si>
  <si>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</si>
  <si>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</si>
  <si>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</si>
  <si>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</si>
  <si>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</si>
  <si>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</si>
  <si>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</si>
  <si>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</si>
  <si>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</si>
  <si>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</si>
  <si>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</si>
  <si>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</si>
  <si>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</si>
  <si>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</si>
  <si>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</si>
  <si>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</si>
  <si>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</si>
  <si>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</si>
  <si>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</si>
  <si>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</si>
  <si>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</si>
  <si>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</si>
  <si>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</si>
  <si>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</si>
  <si>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</si>
  <si>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</si>
  <si>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</si>
  <si>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</si>
  <si>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</si>
  <si>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</si>
  <si>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</si>
  <si>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</si>
  <si>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</si>
  <si>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</si>
  <si>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</si>
  <si>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</si>
  <si>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</si>
  <si>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</si>
  <si>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</si>
  <si>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</si>
  <si>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</si>
  <si>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</si>
  <si>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</si>
  <si>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</si>
  <si>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</si>
  <si>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</si>
  <si>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</si>
  <si>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</si>
  <si>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</si>
  <si>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</si>
  <si>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</si>
  <si>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</si>
  <si>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</si>
  <si>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</si>
  <si>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</si>
  <si>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</si>
  <si>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</si>
  <si>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</si>
  <si>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</si>
  <si>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</si>
  <si>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</si>
  <si>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</si>
  <si>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</si>
  <si>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</si>
  <si>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</si>
  <si>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</si>
  <si>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</si>
  <si>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</si>
  <si>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</si>
  <si>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</si>
  <si>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</si>
  <si>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</si>
  <si>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</si>
  <si>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</si>
  <si>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</si>
  <si>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</si>
  <si>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</si>
  <si>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</si>
  <si>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</si>
  <si>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</si>
  <si>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</si>
  <si>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</si>
  <si>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</si>
  <si>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</si>
  <si>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</si>
  <si>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</si>
  <si>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</si>
  <si>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</si>
  <si>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</si>
  <si>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</si>
  <si>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</si>
  <si>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</si>
  <si>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</si>
  <si>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</si>
  <si>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</si>
  <si>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</si>
  <si>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</si>
  <si>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</si>
  <si>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</si>
  <si>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</si>
  <si>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</si>
  <si>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</si>
  <si>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</si>
  <si>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</si>
  <si>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</si>
  <si>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</si>
  <si>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</si>
  <si>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</si>
  <si>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</si>
  <si>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</si>
  <si>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</si>
  <si>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</si>
  <si>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</si>
  <si>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</si>
  <si>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</si>
  <si>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</si>
  <si>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</si>
  <si>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</si>
  <si>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</si>
  <si>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</si>
  <si>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</si>
  <si>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</si>
  <si>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</si>
  <si>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</si>
  <si>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</si>
  <si>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</si>
  <si>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</si>
  <si>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</si>
  <si>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</si>
  <si>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</si>
  <si>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</si>
  <si>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</si>
  <si>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</si>
  <si>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</si>
  <si>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</si>
  <si>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</si>
  <si>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</si>
  <si>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</si>
  <si>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</si>
  <si>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</si>
  <si>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</si>
  <si>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</si>
  <si>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</si>
  <si>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</si>
  <si>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</si>
  <si>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</si>
  <si>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</si>
  <si>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</si>
  <si>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</si>
  <si>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</si>
  <si>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</si>
  <si>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</si>
  <si>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</si>
  <si>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</si>
  <si>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</si>
  <si>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</si>
  <si>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</si>
  <si>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</si>
  <si>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</si>
  <si>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</si>
  <si>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</si>
  <si>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</si>
  <si>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</si>
  <si>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</si>
  <si>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</si>
  <si>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</si>
  <si>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</si>
  <si>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</si>
  <si>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</si>
  <si>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</si>
  <si>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</si>
  <si>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</si>
  <si>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</si>
  <si>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</si>
  <si>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</si>
  <si>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</si>
  <si>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</si>
  <si>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</si>
  <si>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</si>
  <si>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</si>
  <si>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</si>
  <si>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</si>
  <si>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</si>
  <si>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</si>
  <si>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</si>
  <si>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</si>
  <si>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</si>
  <si>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</si>
  <si>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</si>
  <si>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</si>
  <si>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</si>
  <si>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</si>
  <si>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</si>
  <si>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</si>
  <si>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</si>
  <si>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</si>
  <si>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</si>
  <si>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</si>
  <si>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</si>
  <si>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</si>
  <si>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</si>
  <si>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</si>
  <si>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</si>
  <si>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</si>
  <si>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</si>
  <si>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</si>
  <si>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</si>
  <si>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</si>
  <si>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</si>
  <si>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</si>
  <si>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</si>
  <si>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</si>
  <si>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</si>
  <si>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</si>
  <si>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</si>
  <si>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</si>
  <si>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</si>
  <si>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</si>
  <si>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</si>
  <si>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</si>
  <si>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</si>
  <si>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</si>
  <si>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</si>
  <si>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</si>
  <si>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</si>
  <si>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</si>
  <si>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</si>
  <si>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</si>
  <si>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</si>
  <si>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</si>
  <si>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</si>
  <si>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</si>
  <si>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</si>
  <si>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</si>
  <si>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</si>
  <si>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</si>
  <si>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</si>
  <si>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</si>
  <si>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</si>
  <si>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</si>
  <si>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</si>
  <si>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</si>
  <si>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</si>
  <si>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</si>
  <si>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</si>
  <si>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</si>
  <si>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</si>
  <si>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</si>
  <si>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</si>
  <si>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</si>
  <si>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</si>
  <si>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</si>
  <si>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</si>
  <si>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</si>
  <si>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</si>
  <si>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</si>
  <si>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</si>
  <si>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</si>
  <si>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</si>
  <si>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</si>
  <si>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</si>
  <si>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</si>
  <si>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</si>
  <si>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</si>
  <si>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</si>
  <si>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</si>
  <si>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</si>
  <si>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</si>
  <si>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</si>
  <si>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</si>
  <si>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</si>
  <si>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</si>
  <si>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</si>
  <si>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</si>
  <si>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</si>
  <si>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</si>
  <si>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</si>
  <si>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</si>
  <si>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</si>
  <si>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</si>
  <si>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</si>
  <si>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</si>
  <si>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</si>
  <si>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</si>
  <si>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</si>
  <si>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</si>
  <si>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</si>
  <si>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</si>
  <si>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</si>
  <si>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</si>
  <si>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</si>
  <si>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</si>
  <si>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</si>
  <si>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</si>
  <si>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</si>
  <si>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</si>
  <si>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</si>
  <si>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</si>
  <si>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</si>
  <si>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</si>
  <si>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</si>
  <si>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</si>
  <si>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</si>
  <si>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</si>
  <si>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</si>
  <si>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</si>
  <si>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</si>
  <si>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</si>
  <si>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</si>
  <si>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</si>
  <si>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</si>
  <si>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</si>
  <si>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</si>
  <si>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</si>
  <si>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</si>
  <si>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</si>
  <si>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</si>
  <si>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</si>
  <si>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</si>
  <si>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</si>
  <si>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</si>
  <si>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</si>
  <si>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</si>
  <si>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</si>
  <si>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</si>
  <si>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</si>
  <si>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</si>
  <si>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</si>
  <si>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</si>
  <si>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</si>
  <si>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</si>
  <si>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</si>
  <si>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</si>
  <si>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</si>
  <si>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</si>
  <si>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</si>
  <si>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</si>
  <si>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</si>
  <si>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</si>
  <si>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</si>
  <si>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</si>
  <si>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</si>
  <si>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</si>
  <si>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</si>
  <si>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</si>
  <si>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</si>
  <si>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</si>
  <si>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</si>
  <si>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</si>
  <si>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</si>
  <si>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</si>
  <si>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</si>
  <si>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</si>
  <si>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</si>
  <si>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</si>
  <si>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</si>
  <si>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</si>
  <si>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</si>
  <si>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</si>
  <si>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</si>
  <si>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</si>
  <si>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</si>
  <si>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</si>
  <si>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</si>
  <si>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</si>
  <si>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</si>
  <si>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</si>
  <si>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</si>
  <si>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</si>
  <si>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</si>
  <si>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</si>
  <si>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</si>
  <si>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</si>
  <si>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</si>
  <si>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</si>
  <si>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</si>
  <si>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</si>
  <si>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</si>
  <si>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</si>
  <si>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</si>
  <si>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</si>
  <si>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</si>
  <si>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</si>
  <si>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</si>
  <si>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</si>
  <si>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</si>
  <si>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</si>
  <si>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</si>
  <si>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</si>
  <si>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</si>
  <si>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</si>
  <si>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</si>
  <si>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</si>
  <si>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</si>
  <si>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</si>
  <si>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</si>
  <si>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</si>
  <si>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</si>
  <si>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</si>
  <si>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</si>
  <si>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</si>
  <si>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</si>
  <si>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</si>
  <si>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</si>
  <si>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</si>
  <si>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</si>
  <si>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</si>
  <si>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</si>
  <si>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</si>
  <si>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</si>
  <si>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</si>
  <si>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</si>
  <si>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</si>
  <si>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</si>
  <si>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</si>
  <si>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</si>
  <si>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</si>
  <si>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</si>
  <si>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</si>
  <si>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</si>
  <si>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</si>
  <si>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</si>
  <si>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</si>
  <si>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</si>
  <si>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</si>
  <si>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</si>
  <si>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</si>
  <si>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</si>
  <si>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</si>
  <si>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</si>
  <si>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</si>
  <si>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</si>
  <si>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</si>
  <si>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</si>
  <si>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</si>
  <si>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</si>
  <si>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</si>
  <si>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</si>
  <si>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</si>
  <si>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</si>
  <si>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</si>
  <si>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</si>
  <si>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</si>
  <si>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</si>
  <si>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</si>
  <si>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</si>
  <si>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</si>
  <si>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</si>
  <si>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</si>
  <si>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</si>
  <si>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</si>
  <si>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</si>
  <si>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</si>
  <si>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</si>
  <si>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</si>
  <si>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</si>
  <si>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</si>
  <si>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</si>
  <si>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</si>
  <si>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</si>
  <si>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</si>
  <si>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</si>
  <si>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</si>
  <si>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</si>
  <si>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</si>
  <si>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</si>
  <si>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</si>
  <si>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</si>
  <si>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</si>
  <si>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</si>
  <si>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</si>
  <si>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</si>
  <si>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</si>
  <si>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</si>
  <si>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</si>
  <si>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</si>
  <si>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</si>
  <si>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</si>
  <si>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</si>
  <si>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</si>
  <si>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</si>
  <si>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</si>
  <si>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</si>
  <si>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</si>
  <si>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</si>
  <si>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</si>
  <si>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</si>
  <si>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</si>
  <si>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</si>
  <si>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</si>
  <si>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</si>
  <si>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</si>
  <si>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</si>
  <si>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</si>
  <si>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</si>
  <si>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</si>
  <si>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</si>
  <si>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</si>
  <si>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</si>
  <si>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</si>
  <si>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</si>
  <si>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</si>
  <si>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</si>
  <si>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</si>
  <si>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</si>
  <si>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</si>
  <si>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</si>
  <si>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</si>
  <si>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</si>
  <si>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</si>
  <si>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</si>
  <si>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</si>
  <si>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</si>
  <si>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</si>
  <si>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</si>
  <si>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</si>
  <si>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</si>
  <si>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</si>
  <si>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</si>
  <si>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</si>
  <si>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</si>
  <si>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</si>
  <si>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</si>
  <si>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</si>
  <si>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</si>
  <si>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</si>
  <si>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</si>
  <si>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</si>
  <si>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</si>
  <si>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</si>
  <si>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</si>
  <si>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</si>
  <si>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</si>
  <si>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</si>
  <si>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</si>
  <si>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</si>
  <si>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</si>
  <si>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</si>
  <si>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</si>
  <si>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</si>
  <si>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</si>
  <si>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</si>
  <si>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</si>
  <si>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</si>
  <si>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</si>
  <si>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</si>
  <si>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</si>
  <si>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</si>
  <si>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</si>
  <si>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</si>
  <si>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</si>
  <si>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</si>
  <si>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</si>
  <si>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</si>
  <si>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</si>
  <si>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</si>
  <si>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</si>
  <si>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</si>
  <si>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</si>
  <si>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</si>
  <si>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</si>
  <si>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</si>
  <si>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</si>
  <si>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</si>
  <si>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</si>
  <si>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</si>
  <si>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</si>
  <si>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</si>
  <si>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</si>
  <si>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</si>
  <si>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</si>
  <si>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</si>
  <si>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</si>
  <si>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</si>
  <si>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</si>
  <si>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</si>
  <si>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</si>
  <si>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</si>
  <si>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</si>
  <si>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</si>
  <si>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</si>
  <si>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</si>
  <si>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</si>
  <si>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</si>
  <si>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</si>
  <si>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</si>
  <si>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</si>
  <si>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</si>
  <si>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</si>
  <si>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</si>
  <si>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</si>
  <si>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</si>
  <si>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</si>
  <si>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</si>
  <si>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</si>
  <si>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</si>
  <si>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</si>
  <si>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</si>
  <si>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</si>
  <si>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</si>
  <si>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</si>
  <si>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</si>
  <si>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</si>
  <si>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</si>
  <si>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</si>
  <si>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</si>
  <si>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</si>
  <si>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</si>
  <si>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</si>
  <si>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</si>
  <si>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</si>
  <si>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</si>
  <si>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</si>
  <si>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</si>
  <si>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</si>
  <si>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</si>
  <si>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</si>
  <si>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</si>
  <si>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</si>
  <si>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</si>
  <si>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</si>
  <si>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</si>
  <si>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</si>
  <si>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</si>
  <si>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</si>
  <si>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</si>
  <si>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</si>
  <si>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</si>
  <si>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</si>
  <si>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</si>
  <si>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</si>
  <si>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</si>
  <si>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</si>
  <si>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</si>
  <si>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</si>
  <si>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</si>
  <si>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</si>
  <si>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</si>
  <si>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</si>
  <si>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</si>
  <si>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</si>
  <si>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</si>
  <si>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</si>
  <si>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</si>
  <si>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</si>
  <si>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</si>
  <si>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</si>
  <si>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</si>
  <si>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</si>
  <si>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</si>
  <si>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</si>
  <si>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</si>
  <si>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</si>
  <si>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</si>
  <si>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</si>
  <si>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</si>
  <si>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</si>
  <si>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</si>
  <si>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</si>
  <si>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</si>
  <si>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</si>
  <si>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</si>
  <si>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</si>
  <si>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</si>
  <si>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</si>
  <si>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</si>
  <si>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</si>
  <si>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</si>
  <si>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</si>
  <si>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</si>
  <si>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</si>
  <si>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</si>
  <si>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</si>
  <si>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</si>
  <si>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</si>
  <si>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</si>
  <si>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</si>
  <si>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</si>
  <si>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</si>
  <si>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</si>
  <si>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</si>
  <si>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</si>
  <si>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</si>
  <si>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</si>
  <si>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</si>
  <si>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</si>
  <si>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</si>
  <si>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</si>
  <si>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</si>
  <si>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</si>
  <si>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</si>
  <si>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</si>
  <si>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</si>
  <si>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</si>
  <si>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</si>
  <si>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</si>
  <si>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</si>
  <si>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</si>
  <si>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</si>
  <si>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</si>
  <si>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</si>
  <si>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</si>
  <si>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</si>
  <si>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</si>
  <si>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</si>
  <si>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</si>
  <si>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</si>
  <si>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</si>
  <si>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</si>
  <si>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</si>
  <si>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</si>
  <si>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</si>
  <si>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</si>
  <si>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</si>
  <si>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</si>
  <si>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</si>
  <si>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</si>
  <si>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</si>
  <si>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</si>
  <si>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</si>
  <si>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</si>
  <si>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</si>
  <si>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</si>
  <si>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</si>
  <si>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</si>
  <si>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</si>
  <si>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</si>
  <si>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</si>
  <si>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</si>
  <si>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</si>
  <si>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</si>
  <si>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</si>
  <si>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</si>
  <si>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</si>
  <si>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</si>
  <si>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</si>
  <si>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</si>
  <si>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</si>
  <si>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</si>
  <si>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</si>
  <si>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</si>
  <si>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</si>
  <si>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</si>
  <si>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</si>
  <si>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</si>
  <si>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</si>
  <si>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</si>
  <si>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</si>
  <si>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</si>
  <si>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</si>
  <si>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</si>
  <si>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</si>
  <si>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</si>
  <si>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</si>
  <si>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</si>
  <si>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</si>
  <si>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</si>
  <si>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</si>
  <si>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</si>
  <si>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</si>
  <si>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</si>
  <si>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</si>
  <si>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</si>
  <si>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</si>
  <si>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</si>
  <si>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</si>
  <si>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</si>
  <si>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</si>
  <si>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</si>
  <si>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</si>
  <si>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</si>
  <si>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</si>
  <si>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</si>
  <si>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</si>
  <si>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</si>
  <si>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</si>
  <si>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</si>
  <si>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</si>
  <si>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</si>
  <si>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</si>
  <si>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</si>
  <si>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</si>
  <si>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</si>
  <si>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</si>
  <si>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</si>
  <si>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</si>
  <si>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</si>
  <si>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</si>
  <si>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</si>
  <si>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</si>
  <si>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</si>
  <si>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</si>
  <si>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</si>
  <si>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</si>
  <si>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</si>
  <si>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</si>
  <si>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</si>
  <si>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</si>
  <si>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</si>
  <si>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</si>
  <si>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</si>
  <si>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</si>
  <si>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</si>
  <si>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</si>
  <si>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</si>
  <si>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</si>
  <si>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</si>
  <si>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</si>
  <si>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</si>
  <si>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</si>
  <si>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</si>
  <si>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</si>
  <si>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</si>
  <si>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</si>
  <si>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</si>
  <si>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</si>
  <si>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</si>
  <si>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</si>
  <si>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</si>
  <si>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</si>
  <si>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</si>
  <si>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</si>
  <si>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</si>
  <si>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</si>
  <si>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</si>
  <si>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</si>
  <si>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</si>
  <si>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</si>
  <si>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</si>
  <si>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</si>
  <si>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</si>
  <si>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</si>
  <si>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</si>
  <si>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</si>
  <si>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</si>
  <si>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</si>
  <si>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</si>
  <si>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</si>
  <si>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</si>
  <si>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</si>
  <si>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</si>
  <si>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</si>
  <si>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</si>
  <si>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</si>
  <si>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</si>
  <si>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</si>
  <si>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</si>
  <si>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</si>
  <si>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</si>
  <si>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</si>
  <si>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</si>
  <si>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</si>
  <si>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</si>
  <si>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</si>
  <si>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</si>
  <si>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</si>
  <si>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</si>
  <si>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</si>
  <si>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</si>
  <si>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</si>
  <si>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</si>
  <si>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</si>
  <si>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</si>
  <si>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</si>
  <si>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</si>
  <si>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</si>
  <si>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</si>
  <si>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</si>
  <si>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</si>
  <si>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</si>
  <si>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</si>
  <si>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</si>
  <si>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</si>
  <si>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</si>
  <si>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</si>
  <si>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</si>
  <si>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</si>
  <si>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</si>
  <si>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</si>
  <si>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</si>
  <si>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</si>
  <si>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</si>
  <si>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</si>
  <si>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</si>
  <si>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</si>
  <si>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</si>
  <si>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</si>
  <si>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</si>
  <si>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</si>
  <si>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</si>
  <si>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</si>
  <si>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</si>
  <si>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</si>
  <si>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</si>
  <si>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</si>
  <si>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</si>
  <si>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</si>
  <si>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</si>
  <si>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</si>
  <si>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</si>
  <si>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</si>
  <si>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</si>
  <si>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</si>
  <si>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</si>
  <si>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</si>
  <si>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</si>
  <si>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</si>
  <si>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</si>
  <si>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</si>
  <si>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</si>
  <si>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</si>
  <si>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</si>
  <si>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</si>
  <si>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</si>
  <si>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</si>
  <si>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</si>
  <si>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</si>
  <si>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</si>
  <si>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</si>
  <si>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</si>
  <si>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</si>
  <si>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</si>
  <si>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</si>
  <si>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</si>
  <si>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</si>
  <si>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</si>
  <si>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</si>
  <si>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</si>
  <si>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</si>
  <si>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</si>
  <si>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</si>
  <si>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</si>
  <si>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</si>
  <si>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</si>
  <si>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</si>
  <si>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</si>
  <si>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</si>
  <si>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</si>
  <si>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</si>
  <si>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</si>
  <si>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</si>
  <si>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</si>
  <si>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</si>
  <si>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</si>
  <si>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</si>
  <si>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</si>
  <si>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</si>
  <si>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</si>
  <si>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</si>
  <si>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</si>
  <si>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</si>
  <si>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</si>
  <si>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</si>
  <si>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</si>
  <si>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</si>
  <si>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</si>
  <si>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</si>
  <si>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</si>
  <si>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</si>
  <si>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</si>
  <si>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</si>
  <si>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</si>
  <si>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</si>
  <si>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</si>
  <si>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</si>
  <si>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</si>
  <si>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</si>
  <si>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</si>
  <si>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</si>
  <si>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</si>
  <si>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</si>
  <si>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</si>
  <si>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</si>
  <si>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</si>
  <si>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</si>
  <si>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</si>
  <si>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</si>
  <si>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</si>
  <si>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</si>
  <si>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</si>
  <si>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</si>
  <si>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</si>
  <si>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</si>
  <si>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</si>
  <si>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</si>
  <si>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</si>
  <si>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</si>
  <si>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</si>
  <si>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</si>
  <si>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</si>
  <si>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</si>
  <si>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</si>
  <si>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</si>
  <si>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</si>
  <si>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</si>
  <si>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</si>
  <si>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</si>
  <si>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</si>
  <si>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</si>
  <si>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</si>
  <si>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</si>
  <si>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</si>
  <si>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</si>
  <si>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</si>
  <si>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</si>
  <si>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</si>
  <si>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</si>
  <si>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</si>
  <si>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</si>
  <si>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</si>
  <si>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</si>
  <si>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</si>
  <si>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</si>
  <si>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</si>
  <si>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</si>
  <si>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</si>
  <si>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</si>
  <si>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</si>
  <si>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</si>
  <si>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</si>
  <si>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</si>
  <si>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</si>
  <si>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</si>
  <si>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</si>
  <si>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</si>
  <si>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</si>
  <si>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</si>
  <si>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</si>
  <si>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</si>
  <si>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</si>
  <si>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</si>
  <si>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</si>
  <si>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</si>
  <si>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</si>
  <si>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</si>
  <si>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</si>
  <si>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</si>
  <si>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</si>
  <si>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</si>
  <si>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</si>
  <si>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</si>
  <si>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</si>
  <si>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</si>
  <si>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</si>
  <si>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</si>
  <si>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</si>
  <si>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</si>
  <si>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</si>
  <si>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</si>
  <si>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</si>
  <si>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</si>
  <si>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</si>
  <si>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</si>
  <si>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</si>
  <si>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</si>
  <si>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</si>
  <si>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</si>
  <si>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</si>
  <si>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</si>
  <si>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</si>
  <si>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</si>
  <si>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</si>
  <si>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</si>
  <si>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</si>
  <si>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</si>
  <si>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</si>
  <si>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</si>
  <si>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</si>
  <si>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</si>
  <si>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</si>
  <si>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</si>
  <si>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</si>
  <si>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</si>
  <si>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</si>
  <si>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</si>
  <si>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</si>
  <si>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</si>
  <si>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</si>
  <si>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</si>
  <si>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</si>
  <si>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</si>
  <si>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</si>
  <si>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</si>
  <si>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</si>
  <si>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</si>
  <si>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</si>
  <si>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</si>
  <si>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</si>
  <si>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</si>
  <si>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</si>
  <si>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</si>
  <si>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</si>
  <si>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</si>
  <si>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</si>
  <si>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</si>
  <si>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</si>
  <si>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</si>
  <si>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</si>
  <si>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</si>
  <si>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</si>
  <si>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</si>
  <si>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</si>
  <si>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</si>
  <si>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</si>
  <si>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</si>
  <si>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</si>
  <si>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</si>
  <si>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</si>
  <si>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</si>
  <si>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</si>
  <si>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</si>
  <si>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</si>
  <si>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</si>
  <si>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</si>
  <si>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</si>
  <si>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</si>
  <si>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</si>
  <si>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</si>
  <si>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</si>
  <si>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</si>
  <si>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</si>
  <si>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</si>
  <si>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</si>
  <si>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</si>
  <si>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</si>
  <si>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</si>
  <si>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</si>
  <si>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</si>
  <si>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</si>
  <si>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</si>
  <si>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</si>
  <si>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</si>
  <si>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</si>
  <si>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</si>
  <si>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</si>
  <si>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</si>
  <si>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</si>
  <si>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</si>
  <si>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</si>
  <si>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</si>
  <si>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</si>
  <si>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</si>
  <si>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</si>
  <si>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</si>
  <si>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</si>
  <si>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</si>
  <si>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</si>
  <si>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</si>
  <si>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</si>
  <si>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</si>
  <si>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</si>
  <si>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</si>
  <si>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</si>
  <si>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</si>
  <si>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</si>
  <si>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</si>
  <si>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</si>
  <si>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</si>
  <si>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</si>
  <si>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</si>
  <si>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</si>
  <si>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</si>
  <si>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</si>
  <si>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</si>
  <si>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</si>
  <si>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</si>
  <si>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</si>
  <si>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</si>
  <si>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</si>
  <si>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</si>
  <si>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</si>
  <si>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</si>
  <si>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</si>
  <si>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</si>
  <si>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</si>
  <si>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</si>
  <si>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</si>
  <si>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</si>
  <si>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</si>
  <si>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</si>
  <si>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</si>
  <si>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</si>
  <si>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</si>
  <si>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</si>
  <si>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</si>
  <si>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</si>
  <si>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</si>
  <si>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</si>
  <si>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</si>
  <si>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</si>
  <si>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</si>
  <si>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</si>
  <si>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</si>
  <si>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</si>
  <si>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</si>
  <si>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</si>
  <si>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</si>
  <si>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</si>
  <si>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</si>
  <si>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</si>
  <si>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</si>
  <si>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</si>
  <si>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</si>
  <si>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</si>
  <si>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</si>
  <si>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</si>
  <si>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</si>
  <si>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</si>
  <si>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</si>
  <si>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</si>
  <si>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</si>
  <si>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</si>
  <si>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</si>
  <si>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</si>
  <si>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</si>
  <si>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</si>
  <si>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</si>
  <si>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</si>
  <si>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</si>
  <si>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</si>
  <si>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</si>
  <si>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</si>
  <si>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</si>
  <si>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</si>
  <si>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</si>
  <si>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</si>
  <si>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</si>
  <si>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</si>
  <si>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</si>
  <si>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</si>
  <si>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</si>
  <si>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</si>
  <si>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</si>
  <si>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</si>
  <si>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</si>
  <si>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</si>
  <si>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</si>
  <si>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</si>
  <si>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</si>
  <si>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</si>
  <si>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</si>
  <si>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</si>
  <si>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</si>
  <si>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</si>
  <si>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</si>
  <si>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</si>
  <si>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</si>
  <si>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</si>
  <si>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</si>
  <si>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</si>
  <si>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</si>
  <si>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</si>
  <si>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</si>
  <si>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</si>
  <si>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</si>
  <si>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</si>
  <si>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</si>
  <si>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</si>
  <si>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</si>
  <si>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</si>
  <si>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</si>
  <si>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</si>
  <si>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</si>
  <si>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</si>
  <si>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</si>
  <si>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</si>
  <si>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</si>
  <si>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</si>
  <si>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</si>
  <si>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</si>
  <si>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</si>
  <si>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</si>
  <si>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</si>
  <si>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</si>
  <si>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</si>
  <si>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</si>
  <si>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</si>
  <si>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</si>
  <si>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</si>
  <si>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</si>
  <si>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</si>
  <si>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</si>
  <si>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</si>
  <si>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</si>
  <si>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</si>
  <si>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</si>
  <si>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</si>
  <si>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</si>
  <si>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</si>
  <si>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</si>
  <si>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</si>
  <si>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</si>
  <si>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</si>
  <si>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</si>
  <si>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</si>
  <si>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</si>
  <si>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</si>
  <si>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</si>
  <si>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</si>
  <si>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</si>
  <si>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</si>
  <si>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</si>
  <si>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</si>
  <si>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</si>
  <si>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</si>
  <si>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</si>
  <si>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</si>
  <si>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</si>
  <si>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</si>
  <si>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</si>
  <si>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</si>
  <si>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</si>
  <si>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</si>
  <si>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</si>
  <si>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</si>
  <si>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</si>
  <si>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</si>
  <si>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</si>
  <si>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</si>
  <si>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</si>
  <si>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</si>
  <si>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</si>
  <si>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</si>
  <si>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</si>
  <si>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</si>
  <si>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</si>
  <si>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</si>
  <si>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</si>
  <si>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</si>
  <si>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</si>
  <si>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</si>
  <si>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</si>
  <si>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</si>
  <si>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</si>
  <si>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</si>
  <si>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</si>
  <si>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</si>
  <si>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</si>
  <si>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</si>
  <si>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</si>
  <si>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</si>
  <si>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</si>
  <si>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</si>
  <si>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</si>
  <si>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</si>
  <si>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</si>
  <si>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</si>
  <si>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</si>
  <si>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</si>
  <si>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</si>
  <si>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</si>
  <si>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</si>
  <si>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</si>
  <si>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</si>
  <si>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</si>
  <si>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</si>
  <si>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</si>
  <si>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</si>
  <si>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</si>
  <si>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</si>
  <si>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</si>
  <si>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</si>
  <si>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</si>
  <si>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</si>
  <si>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</si>
  <si>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</si>
  <si>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</si>
  <si>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</si>
  <si>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</si>
  <si>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</si>
  <si>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</si>
  <si>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</si>
  <si>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</si>
  <si>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</si>
  <si>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</si>
  <si>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</si>
  <si>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</si>
  <si>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</si>
  <si>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</si>
  <si>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</si>
  <si>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</si>
  <si>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</si>
  <si>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</si>
  <si>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</si>
  <si>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</si>
  <si>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</si>
  <si>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</si>
  <si>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</si>
  <si>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</si>
  <si>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</si>
  <si>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</si>
  <si>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</si>
  <si>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</si>
  <si>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</si>
  <si>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</si>
  <si>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</si>
  <si>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</si>
  <si>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</si>
  <si>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</si>
  <si>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</si>
  <si>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</si>
  <si>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</si>
  <si>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</si>
  <si>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</si>
  <si>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</si>
  <si>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</si>
  <si>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</si>
  <si>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</si>
  <si>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</si>
  <si>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</si>
  <si>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</si>
  <si>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</si>
  <si>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</si>
  <si>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</si>
  <si>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</si>
  <si>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</si>
  <si>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</si>
  <si>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</si>
  <si>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</si>
  <si>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</si>
  <si>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</si>
  <si>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</si>
  <si>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</si>
  <si>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</si>
  <si>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</si>
  <si>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</si>
  <si>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</si>
  <si>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</si>
  <si>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</si>
  <si>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</si>
  <si>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</si>
  <si>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</si>
  <si>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</si>
  <si>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</si>
  <si>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</si>
  <si>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</si>
  <si>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</si>
  <si>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</si>
  <si>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</si>
  <si>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</si>
  <si>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</si>
  <si>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</si>
  <si>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</si>
  <si>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</si>
  <si>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</si>
  <si>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</si>
  <si>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</si>
  <si>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</si>
  <si>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</si>
  <si>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</si>
  <si>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</si>
  <si>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</si>
  <si>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</si>
  <si>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</si>
  <si>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</si>
  <si>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</si>
  <si>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</si>
  <si>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</si>
  <si>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</si>
  <si>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</si>
  <si>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</si>
  <si>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</si>
  <si>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</si>
  <si>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</si>
  <si>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</si>
  <si>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</si>
  <si>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</si>
  <si>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</si>
  <si>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</si>
  <si>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</si>
  <si>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</si>
  <si>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</si>
  <si>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</si>
  <si>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</si>
  <si>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</si>
  <si>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</si>
  <si>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</si>
  <si>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</si>
  <si>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</si>
  <si>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</si>
  <si>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</si>
  <si>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</si>
  <si>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</si>
  <si>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</si>
  <si>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</si>
  <si>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</si>
  <si>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</si>
  <si>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</si>
  <si>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</si>
  <si>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</si>
  <si>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</si>
  <si>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</si>
  <si>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</si>
  <si>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</si>
  <si>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</si>
  <si>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</si>
  <si>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</si>
  <si>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</si>
  <si>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</si>
  <si>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</si>
  <si>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</si>
  <si>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</si>
  <si>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</si>
  <si>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</si>
  <si>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</si>
  <si>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</si>
  <si>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</si>
  <si>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</si>
  <si>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</si>
  <si>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</si>
  <si>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</si>
  <si>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</si>
  <si>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</si>
  <si>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</si>
  <si>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</si>
  <si>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</si>
  <si>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</si>
  <si>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</si>
  <si>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</si>
  <si>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</si>
  <si>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</si>
  <si>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</si>
  <si>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</si>
  <si>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</si>
  <si>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</si>
  <si>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</si>
  <si>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</si>
  <si>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</si>
  <si>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</si>
  <si>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</si>
  <si>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</si>
  <si>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</si>
  <si>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</si>
  <si>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</si>
  <si>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</si>
  <si>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</si>
  <si>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</si>
  <si>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</si>
  <si>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</si>
  <si>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</si>
  <si>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</si>
  <si>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</si>
  <si>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</si>
  <si>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</si>
  <si>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</si>
  <si>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</si>
  <si>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</si>
  <si>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</si>
  <si>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</si>
  <si>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</si>
  <si>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</si>
  <si>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</si>
  <si>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</si>
  <si>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</si>
  <si>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</si>
  <si>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</si>
  <si>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</si>
  <si>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</si>
  <si>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</si>
  <si>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</si>
  <si>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</si>
  <si>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</si>
  <si>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</si>
  <si>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</si>
  <si>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</si>
  <si>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</si>
  <si>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</si>
  <si>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</si>
  <si>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</si>
  <si>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</si>
  <si>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</si>
  <si>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</si>
  <si>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</si>
  <si>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</si>
  <si>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</si>
  <si>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</si>
  <si>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</si>
  <si>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</si>
  <si>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</si>
  <si>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</si>
  <si>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</si>
  <si>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</si>
  <si>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</si>
  <si>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</si>
  <si>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</si>
  <si>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</si>
  <si>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</si>
  <si>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</si>
  <si>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</si>
  <si>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</si>
  <si>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</si>
  <si>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</si>
  <si>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</si>
  <si>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</si>
  <si>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</si>
  <si>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</si>
  <si>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</si>
  <si>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</si>
  <si>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</si>
  <si>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</si>
  <si>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</si>
  <si>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</si>
  <si>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</si>
  <si>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</si>
  <si>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</si>
  <si>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</si>
  <si>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</si>
  <si>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</si>
  <si>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</si>
  <si>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</si>
  <si>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</si>
  <si>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</si>
  <si>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</si>
  <si>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</si>
  <si>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</si>
  <si>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</si>
  <si>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</si>
  <si>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</si>
  <si>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</si>
  <si>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</si>
  <si>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</si>
  <si>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</si>
  <si>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</si>
  <si>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</si>
  <si>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</si>
  <si>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</si>
  <si>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</si>
  <si>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</si>
  <si>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</si>
  <si>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</si>
  <si>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</si>
  <si>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</si>
  <si>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</si>
  <si>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</si>
  <si>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</si>
  <si>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</si>
  <si>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</si>
  <si>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</si>
  <si>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</si>
  <si>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</si>
  <si>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</si>
  <si>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</si>
  <si>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</si>
  <si>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</si>
  <si>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</si>
  <si>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</si>
  <si>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</si>
  <si>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</si>
  <si>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</si>
  <si>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</si>
  <si>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</si>
  <si>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</si>
  <si>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</si>
  <si>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</si>
  <si>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</si>
  <si>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</si>
  <si>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</si>
  <si>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</si>
  <si>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</si>
  <si>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</si>
  <si>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</si>
  <si>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</si>
  <si>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</si>
  <si>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</si>
  <si>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</si>
  <si>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</si>
  <si>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</si>
  <si>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</si>
  <si>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</si>
  <si>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</si>
  <si>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</si>
  <si>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</si>
  <si>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</si>
  <si>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</si>
  <si>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</si>
  <si>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</si>
  <si>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</si>
  <si>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</si>
  <si>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</si>
  <si>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</si>
  <si>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</si>
  <si>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</si>
  <si>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</si>
  <si>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</si>
  <si>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</si>
  <si>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</si>
  <si>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</si>
  <si>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</si>
  <si>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</si>
  <si>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</si>
  <si>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</si>
  <si>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</si>
  <si>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</si>
  <si>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</si>
  <si>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</si>
  <si>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</si>
  <si>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</si>
  <si>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</si>
  <si>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</si>
  <si>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</si>
  <si>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</si>
  <si>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</si>
  <si>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</si>
  <si>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</si>
  <si>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</si>
  <si>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</si>
  <si>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</si>
  <si>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</si>
  <si>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</si>
  <si>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</si>
  <si>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</si>
  <si>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</si>
  <si>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</si>
  <si>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</si>
  <si>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</si>
  <si>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</si>
  <si>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</si>
  <si>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</si>
  <si>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</si>
  <si>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</si>
  <si>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</si>
  <si>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</si>
  <si>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</si>
  <si>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</si>
  <si>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</si>
  <si>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</si>
  <si>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</si>
  <si>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</si>
  <si>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</si>
  <si>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</si>
  <si>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</si>
  <si>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</si>
  <si>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</si>
  <si>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</si>
  <si>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</si>
  <si>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</si>
  <si>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</si>
  <si>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</si>
  <si>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</si>
  <si>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</si>
  <si>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</si>
  <si>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</si>
  <si>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</si>
  <si>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</si>
  <si>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</si>
  <si>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</si>
  <si>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</si>
  <si>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</si>
  <si>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</si>
  <si>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</si>
  <si>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</si>
  <si>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</si>
  <si>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</si>
  <si>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</si>
  <si>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</si>
  <si>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</si>
  <si>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</si>
  <si>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</si>
  <si>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</si>
  <si>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</si>
  <si>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</si>
  <si>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</si>
  <si>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</si>
  <si>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</si>
  <si>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</si>
  <si>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</si>
  <si>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</si>
  <si>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</si>
  <si>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</si>
  <si>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</si>
  <si>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</si>
  <si>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</si>
  <si>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</si>
  <si>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</si>
  <si>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</si>
  <si>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</si>
  <si>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</si>
  <si>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</si>
  <si>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</si>
  <si>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</si>
  <si>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</si>
  <si>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</si>
  <si>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</si>
  <si>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</si>
  <si>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</si>
  <si>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</si>
  <si>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</si>
  <si>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</si>
  <si>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</si>
  <si>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</si>
  <si>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</si>
  <si>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</si>
  <si>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</si>
  <si>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</si>
  <si>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</si>
  <si>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</si>
  <si>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</si>
  <si>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</si>
  <si>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</si>
  <si>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</si>
  <si>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</si>
  <si>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</si>
  <si>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</si>
  <si>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</si>
  <si>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</si>
  <si>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</si>
  <si>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</si>
  <si>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</si>
  <si>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</si>
  <si>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</si>
  <si>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</si>
  <si>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</si>
  <si>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</si>
  <si>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</si>
  <si>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</si>
  <si>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</si>
  <si>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</si>
  <si>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</si>
  <si>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</si>
  <si>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</si>
  <si>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</si>
  <si>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</si>
  <si>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</si>
  <si>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</si>
  <si>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</si>
  <si>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</si>
  <si>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</si>
  <si>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</si>
  <si>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</si>
  <si>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</si>
  <si>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</si>
  <si>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</si>
  <si>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</si>
  <si>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</si>
  <si>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</si>
  <si>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</si>
  <si>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</si>
  <si>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</si>
  <si>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</si>
  <si>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</si>
  <si>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</si>
  <si>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</si>
  <si>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</si>
  <si>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</si>
  <si>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</si>
  <si>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</si>
  <si>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</si>
  <si>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</si>
  <si>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</si>
  <si>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</si>
  <si>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</si>
  <si>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</si>
  <si>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</si>
  <si>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</si>
  <si>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</si>
  <si>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</si>
  <si>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</si>
  <si>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</si>
  <si>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</si>
  <si>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</si>
  <si>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</si>
  <si>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</si>
  <si>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</si>
  <si>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</si>
  <si>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</si>
  <si>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</si>
  <si>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</si>
  <si>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</si>
  <si>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</si>
  <si>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</si>
  <si>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</si>
  <si>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</si>
  <si>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</si>
  <si>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</si>
  <si>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</si>
  <si>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</si>
  <si>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</si>
  <si>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</si>
  <si>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</si>
  <si>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</si>
  <si>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</si>
  <si>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</si>
  <si>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</si>
  <si>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</si>
  <si>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</si>
  <si>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</si>
  <si>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</si>
  <si>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</si>
  <si>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</si>
  <si>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</si>
  <si>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</si>
  <si>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</si>
  <si>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</si>
  <si>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</si>
  <si>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</si>
  <si>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</si>
  <si>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</si>
  <si>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</si>
  <si>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</si>
  <si>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</si>
  <si>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</si>
  <si>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</si>
  <si>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</si>
  <si>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</si>
  <si>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</si>
  <si>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</si>
  <si>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</si>
  <si>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</si>
  <si>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</si>
  <si>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</si>
  <si>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</si>
  <si>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</si>
  <si>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</si>
  <si>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</si>
  <si>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</si>
  <si>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</si>
  <si>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</si>
  <si>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</si>
  <si>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</si>
  <si>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</si>
  <si>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</si>
  <si>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</si>
  <si>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</si>
  <si>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</si>
  <si>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</si>
  <si>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</si>
  <si>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</si>
  <si>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</si>
  <si>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</si>
  <si>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</si>
  <si>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</si>
  <si>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</si>
  <si>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</si>
  <si>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</si>
  <si>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</si>
  <si>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</si>
  <si>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</si>
  <si>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</si>
  <si>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</si>
  <si>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</si>
  <si>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</si>
  <si>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</si>
  <si>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</si>
  <si>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</si>
  <si>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</si>
  <si>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</si>
  <si>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</si>
  <si>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</si>
  <si>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</si>
  <si>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</si>
  <si>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</si>
  <si>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</si>
  <si>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</si>
  <si>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</si>
  <si>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</si>
  <si>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</si>
  <si>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</si>
  <si>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</si>
  <si>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</si>
  <si>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</si>
  <si>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</si>
  <si>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</si>
  <si>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</si>
  <si>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</si>
  <si>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</si>
  <si>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</si>
  <si>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</si>
  <si>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</si>
  <si>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</si>
  <si>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</si>
  <si>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</si>
  <si>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</si>
  <si>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</si>
  <si>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</si>
  <si>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</si>
  <si>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</si>
  <si>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</si>
  <si>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</si>
  <si>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</si>
  <si>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</si>
  <si>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</si>
  <si>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</si>
  <si>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</si>
  <si>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</si>
  <si>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</si>
  <si>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</si>
  <si>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</si>
  <si>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</si>
  <si>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</si>
  <si>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</si>
  <si>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</si>
  <si>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</si>
  <si>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</si>
  <si>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</si>
  <si>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</si>
  <si>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</si>
  <si>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</si>
  <si>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</si>
  <si>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</si>
  <si>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</si>
  <si>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</si>
  <si>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</si>
  <si>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</si>
  <si>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</si>
  <si>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</si>
  <si>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</si>
  <si>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</si>
  <si>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</si>
  <si>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</si>
  <si>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</si>
  <si>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</si>
  <si>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</si>
  <si>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</si>
  <si>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</si>
  <si>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</si>
  <si>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</si>
  <si>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</si>
  <si>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</si>
  <si>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</si>
  <si>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</si>
  <si>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</si>
  <si>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</si>
  <si>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</si>
  <si>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</si>
  <si>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</si>
  <si>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</si>
  <si>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</si>
  <si>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</si>
  <si>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</si>
  <si>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</si>
  <si>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</si>
  <si>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</si>
  <si>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</si>
  <si>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</si>
  <si>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</si>
  <si>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</si>
  <si>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</si>
  <si>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</si>
  <si>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</si>
  <si>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</si>
  <si>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</si>
  <si>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</si>
  <si>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</si>
  <si>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</si>
  <si>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</si>
  <si>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</si>
  <si>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</si>
  <si>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</si>
  <si>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</si>
  <si>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</si>
  <si>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</si>
  <si>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</si>
  <si>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</si>
  <si>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</si>
  <si>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</si>
  <si>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</si>
  <si>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</si>
  <si>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</si>
  <si>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</si>
  <si>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</si>
  <si>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</si>
  <si>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</si>
  <si>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</si>
  <si>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</si>
  <si>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</si>
  <si>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</si>
  <si>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</si>
  <si>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</si>
  <si>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</si>
  <si>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</si>
  <si>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</si>
  <si>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</si>
  <si>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</si>
  <si>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</si>
  <si>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</si>
  <si>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</si>
  <si>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</si>
  <si>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</si>
  <si>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</si>
  <si>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</si>
  <si>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</si>
  <si>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</si>
  <si>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</si>
  <si>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</si>
  <si>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</si>
  <si>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</si>
  <si>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</si>
  <si>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</si>
  <si>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</si>
  <si>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</si>
  <si>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</si>
  <si>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</si>
  <si>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</si>
  <si>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</si>
  <si>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</si>
  <si>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</si>
  <si>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</si>
  <si>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</si>
  <si>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</si>
  <si>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</si>
  <si>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</si>
  <si>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</si>
  <si>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</si>
  <si>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</si>
  <si>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</si>
  <si>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</si>
  <si>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</si>
  <si>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</si>
  <si>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</si>
  <si>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</si>
  <si>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</si>
  <si>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</si>
  <si>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</si>
  <si>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</si>
  <si>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</si>
  <si>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</si>
  <si>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</si>
  <si>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</si>
  <si>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</si>
  <si>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</si>
  <si>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</si>
  <si>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</si>
  <si>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</si>
  <si>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</si>
  <si>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</si>
  <si>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</si>
  <si>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</si>
  <si>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</si>
  <si>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</si>
  <si>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</si>
  <si>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</si>
  <si>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</si>
  <si>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</si>
  <si>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</si>
  <si>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</si>
  <si>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</si>
  <si>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</si>
  <si>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</si>
  <si>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</si>
  <si>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</si>
  <si>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</si>
  <si>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</si>
  <si>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</si>
  <si>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</si>
  <si>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</si>
  <si>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</si>
  <si>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</si>
  <si>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</si>
  <si>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</si>
  <si>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</si>
  <si>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</si>
  <si>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</si>
  <si>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</si>
  <si>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</si>
  <si>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</si>
  <si>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</si>
  <si>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</si>
  <si>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</si>
  <si>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</si>
  <si>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</si>
  <si>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</si>
  <si>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</si>
  <si>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</si>
  <si>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</si>
  <si>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</si>
  <si>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</si>
  <si>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</si>
  <si>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</si>
  <si>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</si>
  <si>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</si>
  <si>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</si>
  <si>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</si>
  <si>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</si>
  <si>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</si>
  <si>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</si>
  <si>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</si>
  <si>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</si>
  <si>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</si>
  <si>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</si>
  <si>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</si>
  <si>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</si>
  <si>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</si>
  <si>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</si>
  <si>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</si>
  <si>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</si>
  <si>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</si>
  <si>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</si>
  <si>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</si>
  <si>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</si>
  <si>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</si>
  <si>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</si>
  <si>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</si>
  <si>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</si>
  <si>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</si>
  <si>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</si>
  <si>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</si>
  <si>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</si>
  <si>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</si>
  <si>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</si>
  <si>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</si>
  <si>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</si>
  <si>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</si>
  <si>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</si>
  <si>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</si>
  <si>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</si>
  <si>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</si>
  <si>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</si>
  <si>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</si>
  <si>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</si>
  <si>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</si>
  <si>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</si>
  <si>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</si>
  <si>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</si>
  <si>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</si>
  <si>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</si>
  <si>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</si>
  <si>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</si>
  <si>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</si>
  <si>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</si>
  <si>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</si>
  <si>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</si>
  <si>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</si>
  <si>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</si>
  <si>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</si>
  <si>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</si>
  <si>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</si>
  <si>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</si>
  <si>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</si>
  <si>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</si>
  <si>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</si>
  <si>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</si>
  <si>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</si>
  <si>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</si>
  <si>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</si>
  <si>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</si>
  <si>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</si>
  <si>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</si>
  <si>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</si>
  <si>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</si>
  <si>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</si>
  <si>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</si>
  <si>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</si>
  <si>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</si>
  <si>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</si>
  <si>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</si>
  <si>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</si>
  <si>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</si>
  <si>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</si>
  <si>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</si>
  <si>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</si>
  <si>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</si>
  <si>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</si>
  <si>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</si>
  <si>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</si>
  <si>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</si>
  <si>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</si>
  <si>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</si>
  <si>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</si>
  <si>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</si>
  <si>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</si>
  <si>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</si>
  <si>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</si>
  <si>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</si>
  <si>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</si>
  <si>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</si>
  <si>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</si>
  <si>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</si>
  <si>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</si>
  <si>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</si>
  <si>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</si>
  <si>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</si>
  <si>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</si>
  <si>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</si>
  <si>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</si>
  <si>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</si>
  <si>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</si>
  <si>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</si>
  <si>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</si>
  <si>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</si>
  <si>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</si>
  <si>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</si>
  <si>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</si>
  <si>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</si>
  <si>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</si>
  <si>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</si>
  <si>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</si>
  <si>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</si>
  <si>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</si>
  <si>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</si>
  <si>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</si>
  <si>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</si>
  <si>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</si>
  <si>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</si>
  <si>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</si>
  <si>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</si>
  <si>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</si>
  <si>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</si>
  <si>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</si>
  <si>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</si>
  <si>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</si>
  <si>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</si>
  <si>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</si>
  <si>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</si>
  <si>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</si>
  <si>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</si>
  <si>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</si>
  <si>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</si>
  <si>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</si>
  <si>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</si>
  <si>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</si>
  <si>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</si>
  <si>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</si>
  <si>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</si>
  <si>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</si>
  <si>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</si>
  <si>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</si>
  <si>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</si>
  <si>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</si>
  <si>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</si>
  <si>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</si>
  <si>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</si>
  <si>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</si>
  <si>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</si>
  <si>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</si>
  <si>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</si>
  <si>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</si>
  <si>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</si>
  <si>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</si>
  <si>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</si>
  <si>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</si>
  <si>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</si>
  <si>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</si>
  <si>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</si>
  <si>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</si>
  <si>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</si>
  <si>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</si>
  <si>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</si>
  <si>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</si>
  <si>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</si>
  <si>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</si>
  <si>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</si>
  <si>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</si>
  <si>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</si>
  <si>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</si>
  <si>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</si>
  <si>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</si>
  <si>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</si>
  <si>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</si>
  <si>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</si>
  <si>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</si>
  <si>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</si>
  <si>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</si>
  <si>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</si>
  <si>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</si>
  <si>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</si>
  <si>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</si>
  <si>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</si>
  <si>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</si>
  <si>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</si>
  <si>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</si>
  <si>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</si>
  <si>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</si>
  <si>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</si>
  <si>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</si>
  <si>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</si>
  <si>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</si>
  <si>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</si>
  <si>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</si>
  <si>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</si>
  <si>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</si>
  <si>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</si>
  <si>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</si>
  <si>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</si>
  <si>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</si>
  <si>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</si>
  <si>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</si>
  <si>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</si>
  <si>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</si>
  <si>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</si>
  <si>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</si>
  <si>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</si>
  <si>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</si>
  <si>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</si>
  <si>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</si>
  <si>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</si>
  <si>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</si>
  <si>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</si>
  <si>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</si>
  <si>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</si>
  <si>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</si>
  <si>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</si>
  <si>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</si>
  <si>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</si>
  <si>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</si>
  <si>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</si>
  <si>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</si>
  <si>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</si>
  <si>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</si>
  <si>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</si>
  <si>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</si>
  <si>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</si>
  <si>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</si>
  <si>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</si>
  <si>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</si>
  <si>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</si>
  <si>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</si>
  <si>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</si>
  <si>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</si>
  <si>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</si>
  <si>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</si>
  <si>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</si>
  <si>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</si>
  <si>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</si>
  <si>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</si>
  <si>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</si>
  <si>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</si>
  <si>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</si>
  <si>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</si>
  <si>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</si>
  <si>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</si>
  <si>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</si>
  <si>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</si>
  <si>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</si>
  <si>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</si>
  <si>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</si>
  <si>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</si>
  <si>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</si>
  <si>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</si>
  <si>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</si>
  <si>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</si>
  <si>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</si>
  <si>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</si>
  <si>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</si>
  <si>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</si>
  <si>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</si>
  <si>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</si>
  <si>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</si>
  <si>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</si>
  <si>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</si>
  <si>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</si>
  <si>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</si>
  <si>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</si>
  <si>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</si>
  <si>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</si>
  <si>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</si>
  <si>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</si>
  <si>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</si>
  <si>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</si>
  <si>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</si>
  <si>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</si>
  <si>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</si>
  <si>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</si>
  <si>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</si>
  <si>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</si>
  <si>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</si>
  <si>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</si>
  <si>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</si>
  <si>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</si>
  <si>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</si>
  <si>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</si>
  <si>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</si>
  <si>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</si>
  <si>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</si>
  <si>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</si>
  <si>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</si>
  <si>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</si>
  <si>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</si>
  <si>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</si>
  <si>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</si>
  <si>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</si>
  <si>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</si>
  <si>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</si>
  <si>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</si>
  <si>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</si>
  <si>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</si>
  <si>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</si>
  <si>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</si>
  <si>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</si>
  <si>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</si>
  <si>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</si>
  <si>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</si>
  <si>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</si>
  <si>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</si>
  <si>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</si>
  <si>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</si>
  <si>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</si>
  <si>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</si>
  <si>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</si>
  <si>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</si>
  <si>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</si>
  <si>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</si>
  <si>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</si>
  <si>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</si>
  <si>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</si>
  <si>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</si>
  <si>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</si>
  <si>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</si>
  <si>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</si>
  <si>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</si>
  <si>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</si>
  <si>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</si>
  <si>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</si>
  <si>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</si>
  <si>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</si>
  <si>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</si>
  <si>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</si>
  <si>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</si>
  <si>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</si>
  <si>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</si>
  <si>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</si>
  <si>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</si>
  <si>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</si>
  <si>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</si>
  <si>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</si>
  <si>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</si>
  <si>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</si>
  <si>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</si>
  <si>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</si>
  <si>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</si>
  <si>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</si>
  <si>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</si>
  <si>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</si>
  <si>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</si>
  <si>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</si>
  <si>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</si>
  <si>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</si>
  <si>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</si>
  <si>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</si>
  <si>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</si>
  <si>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</si>
  <si>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</si>
  <si>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</si>
  <si>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</si>
  <si>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</si>
  <si>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</si>
  <si>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</si>
  <si>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</si>
  <si>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</si>
  <si>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</si>
  <si>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</si>
  <si>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</si>
  <si>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</si>
  <si>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</si>
  <si>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</si>
  <si>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</si>
  <si>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</si>
  <si>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</si>
  <si>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</si>
  <si>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</si>
  <si>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</si>
  <si>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</si>
  <si>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</si>
  <si>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</si>
  <si>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</si>
  <si>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</si>
  <si>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</si>
  <si>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</si>
  <si>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</si>
  <si>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</si>
  <si>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</si>
  <si>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</si>
  <si>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</si>
  <si>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</si>
  <si>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</si>
  <si>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</si>
  <si>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</si>
  <si>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</si>
  <si>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</si>
  <si>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</si>
  <si>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</si>
  <si>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</si>
  <si>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</si>
  <si>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</si>
  <si>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</si>
  <si>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</si>
  <si>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</si>
  <si>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</si>
  <si>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</si>
  <si>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</si>
  <si>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</si>
  <si>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</si>
  <si>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</si>
  <si>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</si>
  <si>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</si>
  <si>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</si>
  <si>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</si>
  <si>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</si>
  <si>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</si>
  <si>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</si>
  <si>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</si>
  <si>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</si>
  <si>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</si>
  <si>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</si>
  <si>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</si>
  <si>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</si>
  <si>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</si>
  <si>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</si>
  <si>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</si>
  <si>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</si>
  <si>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</si>
  <si>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</si>
  <si>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</si>
  <si>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</si>
  <si>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</si>
  <si>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</si>
  <si>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</si>
  <si>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</si>
  <si>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</si>
  <si>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</si>
  <si>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</si>
  <si>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</si>
  <si>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</si>
  <si>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</si>
  <si>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</si>
  <si>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</si>
  <si>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</si>
  <si>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</si>
  <si>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</si>
  <si>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</si>
  <si>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</si>
  <si>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</si>
  <si>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</si>
  <si>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</si>
  <si>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</si>
  <si>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</si>
  <si>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</si>
  <si>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</si>
  <si>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</si>
  <si>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</si>
  <si>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</si>
  <si>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</si>
  <si>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</si>
  <si>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</si>
  <si>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</si>
  <si>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</si>
  <si>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</si>
  <si>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</si>
  <si>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</si>
  <si>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</si>
  <si>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</si>
  <si>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</si>
  <si>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</si>
  <si>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</si>
  <si>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</si>
  <si>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</si>
  <si>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</si>
  <si>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</si>
  <si>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</si>
  <si>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</si>
  <si>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</si>
  <si>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</si>
  <si>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</si>
  <si>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</si>
  <si>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</si>
  <si>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</si>
  <si>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</si>
  <si>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</si>
  <si>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</si>
  <si>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</si>
  <si>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</si>
  <si>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</si>
  <si>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</si>
  <si>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</si>
  <si>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</si>
  <si>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</si>
  <si>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</si>
  <si>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</si>
  <si>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</si>
  <si>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</si>
  <si>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</si>
  <si>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</si>
  <si>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</si>
  <si>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</si>
  <si>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</si>
  <si>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</si>
  <si>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</si>
  <si>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</si>
  <si>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</si>
  <si>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</si>
  <si>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</si>
  <si>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</si>
  <si>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</si>
  <si>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</si>
  <si>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</si>
  <si>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</si>
  <si>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</si>
  <si>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</si>
  <si>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</si>
  <si>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</si>
  <si>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</si>
  <si>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</si>
  <si>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</si>
  <si>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</si>
  <si>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</si>
  <si>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</si>
  <si>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</si>
  <si>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</si>
  <si>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</si>
  <si>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</si>
  <si>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</si>
  <si>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</si>
  <si>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</si>
  <si>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</si>
  <si>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</si>
  <si>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</si>
  <si>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</si>
  <si>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</si>
  <si>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</si>
  <si>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</si>
  <si>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</si>
  <si>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</si>
  <si>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</si>
  <si>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</si>
  <si>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</si>
  <si>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</si>
  <si>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</si>
  <si>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</si>
  <si>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</si>
  <si>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</si>
  <si>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</si>
  <si>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</si>
  <si>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</si>
  <si>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</si>
  <si>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</si>
  <si>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</si>
  <si>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</si>
  <si>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</si>
  <si>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</si>
  <si>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</si>
  <si>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</si>
  <si>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</si>
  <si>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</si>
  <si>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</si>
  <si>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</si>
  <si>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</si>
  <si>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</si>
  <si>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</si>
  <si>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</si>
  <si>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</si>
  <si>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</si>
  <si>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</si>
  <si>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</si>
  <si>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</si>
  <si>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</si>
  <si>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</si>
  <si>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</si>
  <si>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</si>
  <si>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</si>
  <si>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</si>
  <si>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</si>
  <si>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</si>
  <si>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</si>
  <si>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</si>
  <si>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</si>
  <si>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</si>
  <si>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</si>
  <si>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</si>
  <si>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</si>
  <si>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</si>
  <si>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</si>
  <si>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</si>
  <si>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</si>
  <si>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</si>
  <si>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</si>
  <si>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</si>
  <si>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</si>
  <si>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</si>
  <si>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</si>
  <si>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</si>
  <si>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</si>
  <si>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</si>
  <si>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</si>
  <si>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</si>
  <si>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</si>
  <si>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</si>
  <si>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</si>
  <si>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</si>
  <si>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</si>
  <si>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</si>
  <si>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</si>
  <si>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</si>
  <si>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</si>
  <si>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</si>
  <si>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</si>
  <si>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</si>
  <si>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</si>
  <si>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</si>
  <si>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</si>
  <si>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</si>
  <si>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</si>
  <si>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</si>
  <si>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</si>
  <si>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</si>
  <si>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</si>
  <si>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</si>
  <si>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</si>
  <si>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</si>
  <si>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</si>
  <si>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</si>
  <si>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</si>
  <si>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</si>
  <si>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</si>
  <si>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</si>
  <si>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</si>
  <si>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</si>
  <si>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</si>
  <si>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</si>
  <si>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</si>
  <si>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</si>
  <si>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</si>
  <si>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</si>
  <si>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</si>
  <si>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</si>
  <si>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</si>
  <si>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</si>
  <si>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</si>
  <si>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</si>
  <si>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</si>
  <si>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</si>
  <si>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</si>
  <si>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</si>
  <si>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</si>
  <si>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</si>
  <si>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</si>
  <si>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</si>
  <si>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</si>
  <si>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</si>
  <si>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</si>
  <si>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</si>
  <si>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</si>
  <si>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</si>
  <si>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</si>
  <si>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</si>
  <si>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</si>
  <si>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</si>
  <si>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</si>
  <si>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</si>
  <si>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</si>
  <si>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</si>
  <si>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</si>
  <si>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</si>
  <si>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</si>
  <si>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</si>
  <si>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</si>
  <si>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</si>
  <si>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</si>
  <si>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</si>
  <si>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</si>
  <si>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</si>
  <si>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</si>
  <si>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</si>
  <si>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</si>
  <si>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</si>
  <si>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</si>
  <si>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</si>
  <si>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</si>
  <si>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</si>
  <si>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</si>
  <si>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</si>
  <si>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</si>
  <si>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</si>
  <si>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</si>
  <si>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</si>
  <si>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</si>
  <si>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</si>
  <si>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</si>
  <si>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</si>
  <si>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</si>
  <si>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</si>
  <si>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</si>
  <si>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</si>
  <si>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</si>
  <si>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</si>
  <si>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</si>
  <si>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</si>
  <si>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</si>
  <si>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</si>
  <si>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</si>
  <si>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</si>
  <si>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</si>
  <si>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</si>
  <si>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</si>
  <si>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</si>
  <si>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</si>
  <si>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</si>
  <si>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</si>
  <si>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</si>
  <si>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</si>
  <si>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</si>
  <si>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</si>
  <si>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</si>
  <si>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</si>
  <si>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</si>
  <si>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</si>
  <si>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</si>
  <si>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</si>
  <si>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</si>
  <si>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</si>
  <si>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</si>
  <si>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</si>
  <si>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</si>
  <si>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</si>
  <si>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</si>
  <si>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</si>
  <si>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</si>
  <si>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</si>
  <si>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</si>
  <si>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</si>
  <si>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</si>
  <si>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</si>
  <si>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</si>
  <si>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</si>
  <si>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</si>
  <si>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</si>
  <si>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</si>
  <si>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</si>
  <si>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</si>
  <si>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</si>
  <si>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</si>
  <si>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</si>
  <si>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</si>
  <si>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</si>
  <si>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</si>
  <si>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</si>
  <si>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</si>
  <si>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</si>
  <si>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</si>
  <si>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</si>
  <si>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</si>
  <si>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</si>
  <si>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</si>
  <si>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</si>
  <si>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</si>
  <si>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</si>
  <si>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</si>
  <si>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</si>
  <si>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</si>
  <si>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</si>
  <si>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</si>
  <si>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</si>
  <si>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</si>
  <si>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</si>
  <si>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</si>
  <si>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</si>
  <si>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</si>
  <si>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</si>
  <si>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</si>
  <si>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</si>
  <si>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</si>
  <si>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</si>
  <si>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</si>
  <si>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</si>
  <si>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</si>
  <si>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</si>
  <si>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</si>
  <si>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</si>
  <si>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</si>
  <si>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</si>
  <si>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</si>
  <si>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</si>
  <si>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</si>
  <si>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</si>
  <si>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</si>
  <si>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</si>
  <si>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</si>
  <si>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</si>
  <si>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</si>
  <si>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</si>
  <si>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</si>
  <si>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</si>
  <si>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</si>
  <si>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</si>
  <si>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</si>
  <si>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</si>
  <si>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</si>
  <si>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</si>
  <si>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</si>
  <si>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</si>
  <si>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</si>
  <si>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</si>
  <si>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</si>
  <si>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</si>
  <si>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</si>
  <si>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</si>
  <si>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</si>
  <si>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</si>
  <si>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</si>
  <si>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</si>
  <si>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</si>
  <si>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</si>
  <si>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</si>
  <si>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</si>
  <si>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</si>
  <si>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</si>
  <si>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</si>
  <si>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</si>
  <si>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</si>
  <si>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</si>
  <si>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</si>
  <si>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</si>
  <si>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</si>
  <si>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</si>
  <si>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</si>
  <si>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</si>
  <si>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</si>
  <si>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</si>
  <si>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</si>
  <si>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</si>
  <si>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</si>
  <si>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</si>
  <si>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</si>
  <si>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</si>
  <si>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</si>
  <si>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</si>
  <si>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</si>
  <si>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</si>
  <si>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</si>
  <si>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</si>
  <si>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</si>
  <si>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</si>
  <si>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</si>
  <si>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</si>
  <si>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</si>
  <si>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</si>
  <si>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</si>
  <si>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</si>
  <si>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</si>
  <si>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</si>
  <si>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</si>
  <si>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</si>
  <si>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</si>
  <si>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</si>
  <si>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</si>
  <si>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</si>
  <si>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</si>
  <si>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</si>
  <si>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</si>
  <si>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</si>
  <si>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</si>
  <si>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</si>
  <si>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</si>
  <si>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</si>
  <si>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</si>
  <si>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</si>
  <si>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</si>
  <si>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</si>
  <si>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</si>
  <si>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</si>
  <si>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</si>
  <si>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</si>
  <si>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</si>
  <si>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</si>
  <si>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</si>
  <si>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</si>
  <si>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</si>
  <si>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</si>
  <si>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</si>
  <si>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</si>
  <si>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</si>
  <si>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</si>
  <si>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</si>
  <si>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</si>
  <si>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</si>
  <si>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</si>
  <si>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</si>
  <si>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</si>
  <si>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</si>
  <si>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</si>
  <si>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</si>
  <si>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</si>
  <si>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</si>
  <si>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</si>
  <si>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</si>
  <si>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</si>
  <si>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</si>
  <si>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</si>
  <si>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</si>
  <si>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</si>
  <si>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</si>
  <si>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</si>
  <si>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</si>
  <si>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</si>
  <si>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</si>
  <si>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</si>
  <si>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</si>
  <si>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</si>
  <si>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</si>
  <si>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</si>
  <si>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</si>
  <si>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</si>
  <si>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</si>
  <si>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</si>
  <si>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</si>
  <si>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</si>
  <si>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</si>
  <si>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</si>
  <si>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</si>
  <si>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</si>
  <si>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</si>
  <si>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</si>
  <si>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</si>
  <si>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</si>
  <si>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</si>
  <si>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</si>
  <si>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</si>
  <si>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</si>
  <si>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</si>
  <si>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</si>
  <si>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</si>
  <si>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</si>
  <si>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</si>
  <si>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</si>
  <si>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</si>
  <si>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</si>
  <si>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</si>
  <si>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</si>
  <si>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</si>
  <si>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</si>
  <si>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</si>
  <si>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</si>
  <si>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</si>
  <si>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</si>
  <si>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</si>
  <si>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</si>
  <si>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</si>
  <si>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</si>
  <si>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</si>
  <si>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</si>
  <si>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</si>
  <si>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</si>
  <si>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</si>
  <si>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</si>
  <si>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</si>
  <si>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</si>
  <si>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</si>
  <si>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</si>
  <si>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</si>
  <si>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</si>
  <si>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</si>
  <si>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</si>
  <si>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</si>
  <si>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</si>
  <si>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</si>
  <si>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</si>
  <si>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</si>
  <si>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</si>
  <si>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</si>
  <si>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</si>
  <si>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</si>
  <si>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</si>
  <si>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</si>
  <si>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</si>
  <si>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</si>
  <si>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</si>
  <si>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</si>
  <si>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</si>
  <si>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</si>
  <si>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</si>
  <si>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</si>
  <si>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</si>
  <si>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</si>
  <si>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</si>
  <si>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</si>
  <si>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</si>
  <si>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</si>
  <si>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</si>
  <si>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</si>
  <si>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</si>
  <si>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</si>
  <si>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</si>
  <si>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</si>
  <si>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</si>
  <si>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</si>
  <si>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</si>
  <si>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</si>
  <si>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</si>
  <si>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</si>
  <si>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</si>
  <si>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</si>
  <si>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</si>
  <si>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</si>
  <si>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</si>
  <si>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</si>
  <si>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</si>
  <si>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</si>
  <si>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</si>
  <si>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</si>
  <si>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</si>
  <si>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</si>
  <si>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</si>
  <si>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</si>
  <si>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</si>
  <si>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</si>
  <si>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</si>
  <si>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</si>
  <si>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</si>
  <si>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</si>
  <si>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</si>
  <si>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</si>
  <si>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</si>
  <si>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</si>
  <si>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</si>
  <si>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</si>
  <si>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</si>
  <si>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</si>
  <si>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</si>
  <si>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</si>
  <si>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</si>
  <si>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</si>
  <si>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</si>
  <si>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</si>
  <si>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</si>
  <si>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</si>
  <si>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</si>
  <si>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</si>
  <si>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</si>
  <si>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</si>
  <si>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</si>
  <si>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</si>
  <si>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</si>
  <si>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</si>
  <si>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</si>
  <si>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</si>
  <si>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</si>
  <si>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</si>
  <si>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</si>
  <si>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</si>
  <si>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</si>
  <si>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</si>
  <si>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</si>
  <si>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</si>
  <si>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</si>
  <si>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</si>
  <si>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</si>
  <si>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</si>
  <si>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</si>
  <si>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</si>
  <si>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</si>
  <si>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</si>
  <si>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</si>
  <si>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</si>
  <si>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</si>
  <si>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</si>
  <si>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</si>
  <si>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</si>
  <si>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</si>
  <si>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</si>
  <si>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</si>
  <si>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</si>
  <si>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</si>
  <si>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</si>
  <si>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</si>
  <si>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</si>
  <si>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</si>
  <si>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</si>
  <si>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</si>
  <si>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</si>
  <si>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</si>
  <si>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</si>
  <si>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</si>
  <si>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</si>
  <si>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</si>
  <si>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</si>
  <si>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</si>
  <si>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</si>
  <si>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</si>
  <si>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</si>
  <si>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</si>
  <si>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</si>
  <si>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</si>
  <si>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</si>
  <si>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</si>
  <si>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</si>
  <si>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</si>
  <si>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</si>
  <si>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</si>
  <si>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</si>
  <si>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</si>
  <si>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</si>
  <si>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</si>
  <si>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</si>
  <si>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</si>
  <si>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</si>
  <si>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</si>
  <si>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</si>
  <si>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</si>
  <si>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</si>
  <si>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</si>
  <si>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</si>
  <si>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</si>
  <si>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</si>
  <si>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</si>
  <si>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</si>
  <si>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</si>
  <si>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</si>
  <si>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</si>
  <si>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</si>
  <si>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</si>
  <si>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</si>
  <si>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</si>
  <si>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</si>
  <si>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</si>
  <si>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</si>
  <si>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</si>
  <si>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</si>
  <si>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</si>
  <si>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</si>
  <si>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</si>
  <si>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</si>
  <si>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</si>
  <si>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</si>
  <si>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</si>
  <si>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</si>
  <si>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</si>
  <si>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</si>
  <si>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</si>
  <si>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</si>
  <si>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</si>
  <si>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</si>
  <si>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</si>
  <si>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</si>
  <si>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</si>
  <si>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</si>
  <si>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</si>
  <si>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</si>
  <si>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</si>
  <si>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</si>
  <si>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</si>
  <si>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</si>
  <si>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</si>
  <si>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</si>
  <si>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</si>
  <si>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</si>
  <si>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</si>
  <si>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</si>
  <si>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</si>
  <si>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</si>
  <si>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</si>
  <si>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</si>
  <si>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</si>
  <si>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</si>
  <si>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</si>
  <si>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</si>
  <si>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</si>
  <si>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</si>
  <si>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</si>
  <si>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</si>
  <si>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</si>
  <si>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</si>
  <si>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</si>
  <si>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</si>
  <si>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</si>
  <si>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</si>
  <si>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</si>
  <si>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</si>
  <si>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</si>
  <si>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</si>
  <si>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</si>
  <si>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</si>
  <si>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</si>
  <si>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</si>
  <si>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</si>
  <si>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</si>
  <si>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</si>
  <si>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</si>
  <si>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</si>
  <si>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</si>
  <si>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</si>
  <si>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</si>
  <si>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</si>
  <si>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</si>
  <si>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</si>
  <si>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</si>
  <si>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</si>
  <si>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</si>
  <si>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</si>
  <si>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</si>
  <si>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</si>
  <si>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</si>
  <si>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</si>
  <si>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</si>
  <si>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</si>
  <si>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</si>
  <si>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</si>
  <si>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</si>
  <si>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</si>
  <si>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</si>
  <si>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</si>
  <si>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</si>
  <si>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</si>
  <si>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</si>
  <si>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</si>
  <si>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</si>
  <si>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</si>
  <si>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</si>
  <si>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</si>
  <si>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</si>
  <si>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</si>
  <si>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</si>
  <si>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</si>
  <si>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</si>
  <si>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</si>
  <si>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</si>
  <si>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</si>
  <si>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</si>
  <si>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</si>
  <si>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</si>
  <si>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</si>
  <si>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</si>
  <si>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</si>
  <si>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</si>
  <si>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</si>
  <si>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</si>
  <si>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</si>
  <si>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</si>
  <si>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</si>
  <si>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</si>
  <si>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</si>
  <si>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</si>
  <si>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</si>
  <si>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</si>
  <si>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</si>
  <si>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</si>
  <si>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</si>
  <si>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</si>
  <si>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</si>
  <si>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</si>
  <si>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</si>
  <si>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</si>
  <si>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</si>
  <si>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</si>
  <si>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</si>
  <si>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</si>
  <si>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</si>
  <si>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</si>
  <si>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</si>
  <si>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</si>
  <si>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</si>
  <si>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</si>
  <si>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</si>
  <si>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</si>
  <si>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</si>
  <si>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</si>
  <si>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</si>
  <si>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</si>
  <si>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</si>
  <si>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</si>
  <si>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</si>
  <si>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</si>
  <si>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</si>
  <si>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</si>
  <si>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</si>
  <si>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</si>
  <si>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</si>
  <si>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</si>
  <si>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</si>
  <si>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</si>
  <si>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</si>
  <si>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</si>
  <si>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</si>
  <si>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</si>
  <si>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</si>
  <si>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</si>
  <si>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</si>
  <si>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</si>
  <si>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</si>
  <si>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</si>
  <si>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</si>
  <si>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</si>
  <si>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</si>
  <si>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</si>
  <si>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</si>
  <si>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</si>
  <si>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</si>
  <si>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</si>
  <si>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</si>
  <si>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</si>
  <si>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</si>
  <si>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</si>
  <si>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</si>
  <si>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</si>
  <si>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</si>
  <si>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</si>
  <si>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</si>
  <si>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</si>
  <si>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</si>
  <si>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</si>
  <si>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</si>
  <si>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</si>
  <si>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</si>
  <si>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</si>
  <si>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</si>
  <si>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</si>
  <si>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</si>
  <si>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</si>
  <si>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</si>
  <si>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</si>
  <si>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</si>
  <si>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</si>
  <si>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</si>
  <si>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</si>
  <si>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</si>
  <si>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</si>
  <si>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</si>
  <si>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</si>
  <si>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</si>
  <si>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</si>
  <si>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</si>
  <si>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</si>
  <si>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</si>
  <si>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</si>
  <si>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</si>
  <si>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</si>
  <si>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</si>
  <si>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</si>
  <si>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</si>
  <si>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</si>
  <si>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</si>
  <si>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</si>
  <si>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</si>
  <si>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</si>
  <si>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</si>
  <si>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</si>
  <si>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</si>
  <si>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</si>
  <si>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</si>
  <si>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</si>
  <si>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</si>
  <si>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</si>
  <si>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</si>
  <si>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</si>
  <si>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</si>
  <si>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</si>
  <si>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</si>
  <si>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</si>
  <si>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</si>
  <si>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</si>
  <si>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</si>
  <si>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</si>
  <si>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</si>
  <si>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</si>
  <si>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</si>
  <si>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</si>
  <si>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</si>
  <si>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</si>
  <si>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</si>
  <si>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</si>
  <si>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</si>
  <si>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</si>
  <si>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</si>
  <si>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</si>
  <si>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</si>
  <si>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</si>
  <si>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</si>
  <si>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</si>
  <si>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</si>
  <si>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</si>
  <si>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</si>
  <si>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</si>
  <si>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</si>
  <si>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</si>
  <si>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</si>
  <si>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</si>
  <si>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</si>
  <si>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</si>
  <si>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</si>
  <si>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</si>
  <si>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</si>
  <si>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</si>
  <si>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</si>
  <si>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</si>
  <si>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</si>
  <si>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</si>
  <si>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</si>
  <si>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</si>
  <si>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</si>
  <si>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</si>
  <si>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</si>
  <si>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</si>
  <si>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</si>
  <si>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</si>
  <si>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</si>
  <si>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</si>
  <si>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</si>
  <si>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</si>
  <si>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</si>
  <si>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</si>
  <si>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</si>
  <si>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</si>
  <si>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</si>
  <si>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</si>
  <si>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</si>
  <si>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</si>
  <si>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</si>
  <si>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</si>
  <si>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</si>
  <si>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</si>
  <si>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</si>
  <si>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</si>
  <si>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</si>
  <si>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</si>
  <si>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</si>
  <si>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</si>
  <si>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</si>
  <si>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</si>
  <si>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</si>
  <si>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</si>
  <si>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</si>
  <si>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</si>
  <si>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</si>
  <si>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</si>
  <si>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</si>
  <si>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</si>
  <si>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</si>
  <si>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</si>
  <si>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</si>
  <si>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</si>
  <si>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</si>
  <si>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</si>
  <si>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</si>
  <si>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</si>
  <si>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</si>
  <si>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</si>
  <si>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</si>
  <si>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</si>
  <si>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</si>
  <si>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</si>
  <si>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</si>
  <si>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</si>
  <si>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</si>
  <si>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</si>
  <si>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</si>
  <si>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</si>
  <si>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</si>
  <si>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</si>
  <si>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</si>
  <si>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</si>
  <si>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</si>
  <si>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</si>
  <si>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</si>
  <si>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</si>
  <si>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</si>
  <si>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</si>
  <si>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</si>
  <si>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</si>
  <si>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</si>
  <si>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</si>
  <si>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</si>
  <si>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</si>
  <si>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</si>
  <si>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</si>
  <si>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</si>
  <si>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</si>
  <si>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</si>
  <si>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</si>
  <si>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</si>
  <si>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</si>
  <si>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</si>
  <si>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</si>
  <si>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</si>
  <si>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</si>
  <si>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</si>
  <si>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</si>
  <si>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</si>
  <si>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</si>
  <si>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</si>
  <si>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</si>
  <si>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</si>
  <si>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</si>
  <si>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</si>
  <si>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</si>
  <si>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</si>
  <si>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</si>
  <si>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</si>
  <si>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</si>
  <si>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</si>
  <si>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</si>
  <si>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</si>
  <si>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</si>
  <si>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</si>
  <si>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</si>
  <si>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</si>
  <si>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</si>
  <si>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</si>
  <si>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</si>
  <si>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</si>
  <si>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</si>
  <si>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</si>
  <si>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</si>
  <si>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</si>
  <si>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</si>
  <si>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</si>
  <si>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</si>
  <si>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</si>
  <si>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</si>
  <si>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</si>
  <si>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</si>
  <si>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</si>
  <si>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</si>
  <si>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</si>
  <si>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</si>
  <si>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</si>
  <si>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</si>
  <si>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</si>
  <si>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</si>
  <si>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</si>
  <si>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</si>
  <si>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</si>
  <si>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</si>
  <si>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</si>
  <si>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</si>
  <si>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</si>
  <si>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</si>
  <si>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</si>
  <si>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</si>
  <si>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</si>
  <si>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</si>
  <si>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</si>
  <si>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</si>
  <si>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</si>
  <si>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</si>
  <si>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</si>
  <si>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</si>
  <si>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</si>
  <si>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</si>
  <si>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</si>
  <si>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</si>
  <si>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</si>
  <si>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</si>
  <si>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</si>
  <si>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</si>
  <si>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</si>
  <si>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</si>
  <si>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</si>
  <si>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</si>
  <si>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</si>
  <si>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</si>
  <si>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</si>
  <si>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</si>
  <si>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</si>
  <si>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</si>
  <si>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</si>
  <si>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</si>
  <si>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</si>
  <si>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</si>
  <si>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</si>
  <si>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</si>
  <si>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</si>
  <si>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</si>
  <si>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</si>
  <si>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</si>
  <si>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</si>
  <si>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</si>
  <si>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</si>
  <si>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</si>
  <si>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</si>
  <si>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</si>
  <si>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</si>
  <si>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</si>
  <si>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</si>
  <si>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</si>
  <si>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</si>
  <si>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</si>
  <si>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</si>
  <si>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</si>
  <si>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</si>
  <si>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</si>
  <si>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</si>
  <si>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</si>
  <si>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</si>
  <si>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</si>
  <si>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</si>
  <si>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</si>
  <si>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</si>
  <si>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</si>
  <si>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</si>
  <si>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</si>
  <si>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</si>
  <si>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</si>
  <si>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</si>
  <si>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</si>
  <si>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</si>
  <si>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</si>
  <si>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</si>
  <si>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</si>
  <si>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</si>
  <si>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</si>
  <si>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</si>
  <si>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</si>
  <si>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</si>
  <si>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</si>
  <si>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</si>
  <si>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</si>
  <si>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</si>
  <si>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</si>
  <si>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</si>
  <si>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</si>
  <si>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</si>
  <si>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</si>
  <si>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</si>
  <si>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</si>
  <si>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</si>
  <si>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</si>
  <si>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</si>
  <si>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</si>
  <si>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</si>
  <si>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</si>
  <si>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</si>
  <si>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</si>
  <si>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</si>
  <si>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</si>
  <si>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</si>
  <si>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</si>
  <si>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</si>
  <si>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</si>
  <si>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</si>
  <si>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</si>
  <si>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</si>
  <si>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</si>
  <si>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</si>
  <si>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</si>
  <si>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</si>
  <si>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</si>
  <si>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</si>
  <si>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</si>
  <si>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</si>
  <si>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</si>
  <si>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</si>
  <si>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</si>
  <si>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</si>
  <si>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</si>
  <si>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</si>
  <si>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</si>
  <si>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</si>
  <si>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</si>
  <si>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</si>
  <si>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</si>
  <si>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</si>
  <si>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</si>
  <si>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</si>
  <si>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</si>
  <si>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</si>
  <si>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</si>
  <si>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</si>
  <si>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</si>
  <si>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</si>
  <si>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</si>
  <si>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</si>
  <si>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</si>
  <si>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</si>
  <si>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</si>
  <si>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</si>
  <si>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</si>
  <si>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</si>
  <si>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</si>
  <si>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</si>
  <si>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</si>
  <si>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</si>
  <si>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</si>
  <si>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</si>
  <si>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</si>
  <si>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</si>
  <si>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</si>
  <si>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</si>
  <si>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</si>
  <si>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</si>
  <si>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</si>
  <si>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</si>
  <si>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</si>
  <si>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</si>
  <si>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</si>
  <si>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</si>
  <si>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</si>
  <si>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</si>
  <si>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</si>
  <si>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</si>
  <si>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</si>
  <si>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</si>
  <si>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</si>
  <si>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</si>
  <si>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</si>
  <si>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</si>
  <si>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</si>
  <si>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</si>
  <si>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</si>
  <si>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</si>
  <si>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</si>
  <si>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</si>
  <si>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</si>
  <si>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</si>
  <si>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</si>
  <si>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</si>
  <si>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</si>
  <si>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</si>
  <si>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</si>
  <si>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</si>
  <si>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</si>
  <si>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</si>
  <si>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</si>
  <si>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</si>
  <si>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</si>
  <si>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</si>
  <si>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</si>
  <si>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</si>
  <si>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</si>
  <si>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</si>
  <si>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</si>
  <si>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</si>
  <si>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</si>
  <si>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</si>
  <si>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</si>
  <si>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</si>
  <si>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</si>
  <si>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</si>
  <si>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</si>
  <si>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</si>
  <si>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</si>
  <si>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</si>
  <si>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</si>
  <si>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</si>
  <si>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</si>
  <si>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</si>
  <si>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</si>
  <si>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</si>
  <si>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</si>
  <si>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</si>
  <si>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</si>
  <si>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</si>
  <si>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</si>
  <si>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</si>
  <si>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</si>
  <si>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</si>
  <si>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</si>
  <si>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</si>
  <si>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</si>
  <si>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</si>
  <si>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</si>
  <si>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</si>
  <si>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</si>
  <si>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</si>
  <si>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</si>
  <si>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</si>
  <si>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</si>
  <si>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</si>
  <si>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</si>
  <si>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</si>
  <si>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</si>
  <si>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</si>
  <si>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</si>
  <si>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</si>
  <si>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</si>
  <si>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</si>
  <si>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</si>
  <si>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</si>
  <si>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</si>
  <si>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</si>
  <si>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</si>
  <si>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</si>
  <si>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</si>
  <si>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</si>
  <si>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</si>
  <si>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</si>
  <si>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</si>
  <si>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</si>
  <si>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</si>
  <si>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</si>
  <si>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</si>
  <si>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</si>
  <si>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</si>
  <si>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</si>
  <si>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</si>
  <si>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</si>
  <si>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</si>
  <si>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</si>
  <si>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</si>
  <si>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</si>
  <si>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</si>
  <si>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</si>
  <si>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</si>
  <si>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</si>
  <si>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</si>
  <si>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</si>
  <si>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</si>
  <si>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</si>
  <si>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</si>
  <si>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</si>
  <si>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</si>
  <si>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</si>
  <si>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</si>
  <si>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</si>
  <si>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</si>
  <si>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</si>
  <si>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</si>
  <si>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</si>
  <si>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</si>
  <si>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</si>
  <si>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</si>
  <si>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</si>
  <si>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</si>
  <si>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</si>
  <si>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</si>
  <si>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</si>
  <si>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</si>
  <si>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</si>
  <si>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</si>
  <si>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</si>
  <si>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</si>
  <si>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</si>
  <si>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</si>
  <si>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</si>
  <si>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</si>
  <si>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</si>
  <si>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</si>
  <si>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</si>
  <si>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</si>
  <si>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</si>
  <si>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</si>
  <si>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</si>
  <si>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</si>
  <si>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</si>
  <si>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</si>
  <si>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</si>
  <si>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</si>
  <si>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</si>
  <si>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</si>
  <si>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</si>
  <si>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</si>
  <si>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</si>
  <si>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</si>
  <si>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</si>
  <si>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</si>
  <si>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</si>
  <si>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</si>
  <si>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</si>
  <si>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</si>
  <si>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</si>
  <si>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</si>
  <si>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</si>
  <si>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</si>
  <si>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</si>
  <si>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</si>
  <si>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</si>
  <si>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</si>
  <si>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</si>
  <si>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</si>
  <si>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</si>
  <si>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</si>
  <si>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</si>
  <si>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</si>
  <si>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</si>
  <si>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</si>
  <si>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</si>
  <si>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</si>
  <si>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</si>
  <si>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</si>
  <si>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</si>
  <si>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</si>
  <si>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</si>
  <si>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</si>
  <si>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</si>
  <si>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</si>
  <si>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</si>
  <si>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</si>
  <si>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</si>
  <si>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</si>
  <si>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</si>
  <si>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</si>
  <si>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</si>
  <si>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</si>
  <si>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</si>
  <si>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</si>
  <si>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</si>
  <si>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</si>
  <si>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</si>
  <si>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</si>
  <si>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</si>
  <si>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</si>
  <si>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</si>
  <si>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</si>
  <si>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</si>
  <si>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</si>
  <si>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</si>
  <si>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</si>
  <si>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</si>
  <si>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</si>
  <si>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</si>
  <si>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</si>
  <si>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</si>
  <si>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</si>
  <si>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</si>
  <si>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</si>
  <si>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</si>
  <si>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</si>
  <si>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</si>
  <si>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</si>
  <si>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</si>
  <si>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</si>
  <si>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</si>
  <si>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</si>
  <si>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</si>
  <si>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</si>
  <si>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</si>
  <si>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</si>
  <si>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</si>
  <si>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</si>
  <si>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</si>
  <si>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</si>
  <si>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</si>
  <si>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</si>
  <si>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</si>
  <si>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</si>
  <si>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</si>
  <si>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</si>
  <si>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</si>
  <si>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</si>
  <si>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</si>
  <si>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</si>
  <si>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</si>
  <si>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</si>
  <si>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</si>
  <si>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</si>
  <si>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</si>
  <si>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</si>
  <si>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</si>
  <si>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</si>
  <si>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</si>
  <si>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</si>
  <si>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</si>
  <si>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</si>
  <si>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</si>
  <si>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</si>
  <si>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</si>
  <si>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</si>
  <si>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</si>
  <si>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</si>
  <si>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</si>
  <si>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</si>
  <si>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</si>
  <si>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</si>
  <si>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</si>
  <si>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</si>
  <si>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</si>
  <si>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</si>
  <si>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</si>
  <si>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</si>
  <si>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</si>
  <si>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</si>
  <si>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</si>
  <si>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</si>
  <si>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</si>
  <si>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</si>
  <si>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</si>
  <si>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</si>
  <si>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</si>
  <si>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</si>
  <si>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</si>
  <si>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</si>
  <si>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</si>
  <si>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</si>
  <si>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</si>
  <si>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</si>
  <si>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</si>
  <si>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</si>
  <si>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</si>
  <si>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</si>
  <si>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</si>
  <si>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</si>
  <si>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</si>
  <si>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</si>
  <si>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</si>
  <si>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</si>
  <si>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</si>
  <si>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</si>
  <si>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</si>
  <si>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</si>
  <si>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</si>
  <si>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</si>
  <si>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</si>
  <si>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</si>
  <si>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</si>
  <si>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</si>
  <si>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</si>
  <si>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</si>
  <si>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</si>
  <si>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</si>
  <si>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</si>
  <si>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</si>
  <si>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</si>
  <si>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</si>
  <si>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</si>
  <si>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</si>
  <si>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</si>
  <si>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</si>
  <si>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</si>
  <si>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</si>
  <si>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</si>
  <si>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</si>
  <si>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</si>
  <si>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</si>
  <si>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</si>
  <si>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</si>
  <si>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</si>
  <si>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</si>
  <si>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</si>
  <si>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</si>
  <si>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</si>
  <si>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</si>
  <si>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</si>
  <si>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</si>
  <si>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</si>
  <si>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</si>
  <si>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</si>
  <si>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</si>
  <si>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</si>
  <si>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</si>
  <si>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</si>
  <si>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</si>
  <si>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</si>
  <si>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</si>
  <si>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</si>
  <si>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</si>
  <si>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</si>
  <si>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</si>
  <si>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</si>
  <si>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</si>
  <si>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</si>
  <si>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</si>
  <si>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</si>
  <si>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</si>
  <si>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</si>
  <si>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</si>
  <si>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</si>
  <si>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</si>
  <si>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</si>
  <si>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</si>
  <si>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</si>
  <si>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</si>
  <si>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</si>
  <si>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</si>
  <si>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</si>
  <si>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</si>
  <si>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</si>
  <si>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</si>
  <si>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</si>
  <si>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</si>
  <si>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</si>
  <si>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</si>
  <si>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</si>
  <si>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</si>
  <si>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</si>
  <si>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</si>
  <si>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</si>
  <si>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</si>
  <si>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</si>
  <si>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</si>
  <si>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</si>
  <si>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</si>
  <si>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</si>
  <si>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</si>
  <si>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</si>
  <si>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</si>
  <si>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</si>
  <si>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</si>
  <si>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</si>
  <si>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</si>
  <si>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</si>
  <si>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</si>
  <si>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</si>
  <si>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</si>
  <si>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</si>
  <si>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</si>
  <si>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</si>
  <si>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</si>
  <si>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</si>
  <si>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</si>
  <si>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</si>
  <si>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</si>
  <si>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</si>
  <si>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</si>
  <si>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</si>
  <si>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</si>
  <si>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</si>
  <si>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</si>
  <si>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</si>
  <si>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</si>
  <si>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</si>
  <si>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</si>
  <si>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</si>
  <si>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</si>
  <si>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</si>
  <si>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</si>
  <si>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</si>
  <si>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</si>
  <si>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</si>
  <si>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</si>
  <si>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</si>
  <si>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</si>
  <si>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</si>
  <si>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</si>
  <si>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</si>
  <si>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</si>
  <si>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</si>
  <si>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</si>
  <si>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</si>
  <si>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</si>
  <si>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</si>
  <si>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</si>
  <si>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</si>
  <si>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</si>
  <si>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</si>
  <si>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</si>
  <si>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</si>
  <si>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</si>
  <si>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</si>
  <si>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</si>
  <si>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</si>
  <si>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</si>
  <si>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</si>
  <si>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</si>
  <si>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</si>
  <si>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</si>
  <si>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</si>
  <si>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</si>
  <si>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</si>
  <si>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</si>
  <si>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</si>
  <si>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</si>
  <si>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</si>
  <si>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</si>
  <si>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</si>
  <si>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</si>
  <si>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</si>
  <si>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</si>
  <si>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</si>
  <si>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</si>
  <si>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</si>
  <si>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</si>
  <si>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</si>
  <si>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</si>
  <si>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</si>
  <si>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</si>
  <si>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</si>
  <si>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</si>
  <si>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</si>
  <si>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</si>
  <si>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</si>
  <si>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</si>
  <si>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</si>
  <si>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</si>
  <si>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</si>
  <si>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</si>
  <si>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</si>
  <si>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</si>
  <si>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</si>
  <si>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</si>
  <si>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</si>
  <si>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</si>
  <si>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</si>
  <si>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</si>
  <si>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</si>
  <si>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</si>
  <si>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</si>
  <si>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</si>
  <si>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</si>
  <si>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</si>
  <si>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</si>
  <si>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</si>
  <si>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</si>
  <si>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</si>
  <si>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</si>
  <si>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</si>
  <si>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</si>
  <si>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</si>
  <si>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</si>
  <si>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</si>
  <si>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</si>
  <si>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</si>
  <si>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</si>
  <si>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</si>
  <si>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</si>
  <si>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</si>
  <si>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</si>
  <si>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</si>
  <si>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</si>
  <si>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</si>
  <si>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</si>
  <si>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</si>
  <si>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</si>
  <si>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</si>
  <si>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</si>
  <si>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</si>
  <si>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</si>
  <si>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</si>
  <si>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</si>
  <si>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</si>
  <si>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</si>
  <si>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</si>
  <si>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</si>
  <si>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</si>
  <si>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</si>
  <si>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</si>
  <si>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</si>
  <si>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</si>
  <si>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</si>
  <si>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</si>
  <si>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</si>
  <si>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</si>
  <si>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</si>
  <si>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</si>
  <si>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</si>
  <si>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</si>
  <si>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</si>
  <si>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</si>
  <si>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</si>
  <si>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</si>
  <si>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</si>
  <si>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</si>
  <si>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</si>
  <si>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</si>
  <si>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</si>
  <si>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</si>
  <si>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</si>
  <si>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</si>
  <si>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</si>
  <si>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</si>
  <si>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</si>
  <si>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</si>
  <si>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</si>
  <si>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</si>
  <si>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</si>
  <si>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</si>
  <si>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</si>
  <si>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</si>
  <si>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</si>
  <si>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</si>
  <si>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</si>
  <si>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</si>
  <si>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</si>
  <si>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</si>
  <si>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</si>
  <si>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</si>
  <si>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</si>
  <si>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</si>
  <si>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</si>
  <si>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</si>
  <si>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</si>
  <si>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</si>
  <si>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</si>
  <si>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</si>
  <si>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</si>
  <si>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</si>
  <si>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</si>
  <si>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</si>
  <si>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</si>
  <si>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</si>
  <si>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</si>
  <si>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</si>
  <si>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</si>
  <si>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</si>
  <si>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</si>
  <si>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</si>
  <si>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</si>
  <si>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</si>
  <si>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</si>
  <si>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</si>
  <si>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</si>
  <si>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</si>
  <si>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</si>
  <si>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</si>
  <si>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</si>
  <si>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</si>
  <si>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</si>
  <si>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</si>
  <si>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</si>
  <si>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</si>
  <si>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</si>
  <si>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</si>
  <si>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</si>
  <si>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</si>
  <si>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</si>
  <si>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</si>
  <si>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</si>
  <si>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</si>
  <si>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</si>
  <si>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</si>
  <si>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</si>
  <si>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</si>
  <si>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</si>
  <si>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</si>
  <si>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</si>
  <si>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</si>
  <si>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</si>
  <si>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</si>
  <si>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</si>
  <si>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</si>
  <si>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</si>
  <si>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</si>
  <si>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</si>
  <si>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</si>
  <si>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</si>
  <si>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</si>
  <si>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</si>
  <si>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</si>
  <si>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</si>
  <si>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</si>
  <si>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</si>
  <si>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</si>
  <si>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</si>
  <si>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</si>
  <si>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</si>
  <si>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</si>
  <si>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</si>
  <si>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</si>
  <si>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</si>
  <si>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</si>
  <si>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</si>
  <si>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</si>
  <si>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</si>
  <si>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</si>
  <si>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</si>
  <si>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</si>
  <si>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</si>
  <si>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</si>
  <si>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</si>
  <si>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</si>
  <si>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</si>
  <si>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</si>
  <si>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</si>
  <si>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</si>
  <si>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</si>
  <si>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</si>
  <si>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</si>
  <si>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</si>
  <si>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</si>
  <si>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</si>
  <si>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</si>
  <si>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</si>
  <si>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</si>
  <si>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</si>
  <si>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</si>
  <si>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</si>
  <si>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</si>
  <si>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</si>
  <si>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</si>
  <si>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</si>
  <si>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</si>
  <si>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</si>
  <si>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</si>
  <si>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</si>
  <si>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</si>
  <si>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</si>
  <si>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</si>
  <si>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</si>
  <si>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</si>
  <si>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</si>
  <si>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</si>
  <si>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</si>
  <si>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</si>
  <si>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</si>
  <si>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</si>
  <si>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</si>
  <si>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</si>
  <si>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</si>
  <si>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</si>
  <si>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</si>
  <si>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</si>
  <si>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</si>
  <si>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</si>
  <si>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</si>
  <si>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</si>
  <si>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</si>
  <si>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</si>
  <si>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</si>
  <si>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</si>
  <si>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</si>
  <si>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</si>
  <si>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</si>
  <si>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</si>
  <si>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</si>
  <si>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</si>
  <si>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</si>
  <si>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</si>
  <si>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</si>
  <si>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</si>
  <si>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</si>
  <si>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</si>
  <si>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</si>
  <si>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</si>
  <si>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</si>
  <si>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</si>
  <si>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</si>
  <si>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</si>
  <si>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</si>
  <si>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</si>
  <si>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</si>
  <si>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</si>
  <si>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</si>
  <si>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</si>
  <si>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</si>
  <si>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</si>
  <si>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</si>
  <si>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</si>
  <si>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</si>
  <si>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</si>
  <si>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</si>
  <si>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</si>
  <si>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</si>
  <si>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</si>
  <si>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</si>
  <si>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</si>
  <si>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</si>
  <si>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</si>
  <si>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</si>
  <si>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</si>
  <si>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</si>
  <si>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</si>
  <si>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</si>
  <si>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</si>
  <si>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</si>
  <si>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</si>
  <si>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</si>
  <si>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</si>
  <si>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</si>
  <si>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</si>
  <si>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</si>
  <si>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</si>
  <si>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</si>
  <si>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</si>
  <si>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</si>
  <si>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</si>
  <si>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</si>
  <si>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</si>
  <si>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</si>
  <si>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</si>
  <si>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</si>
  <si>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</si>
  <si>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</si>
  <si>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</si>
  <si>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</si>
  <si>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</si>
  <si>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</si>
  <si>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</si>
  <si>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</si>
  <si>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</si>
  <si>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</si>
  <si>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</si>
  <si>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</si>
  <si>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</si>
  <si>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</si>
  <si>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</si>
  <si>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</si>
  <si>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</si>
  <si>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</si>
  <si>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</si>
  <si>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</si>
  <si>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</si>
  <si>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</si>
  <si>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</si>
  <si>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</si>
  <si>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</si>
  <si>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</si>
  <si>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</si>
  <si>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</si>
  <si>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</si>
  <si>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</si>
  <si>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</si>
  <si>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</si>
  <si>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</si>
  <si>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</si>
  <si>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</si>
  <si>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</si>
  <si>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</si>
  <si>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</si>
  <si>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</si>
  <si>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</si>
  <si>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</si>
  <si>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</si>
  <si>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</si>
  <si>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</si>
  <si>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</si>
  <si>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</si>
  <si>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</si>
  <si>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</si>
  <si>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</si>
  <si>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</si>
  <si>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</si>
  <si>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</si>
  <si>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</si>
  <si>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</si>
  <si>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</si>
  <si>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</si>
  <si>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</si>
  <si>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</si>
  <si>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</si>
  <si>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</si>
  <si>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</si>
  <si>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</si>
  <si>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</si>
  <si>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</si>
  <si>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</si>
  <si>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</si>
  <si>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</si>
  <si>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</si>
  <si>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</si>
  <si>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</si>
  <si>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</si>
  <si>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</si>
  <si>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</si>
  <si>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</si>
  <si>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</si>
  <si>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</si>
  <si>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</si>
  <si>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</si>
  <si>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</si>
  <si>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</si>
  <si>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</si>
  <si>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</si>
  <si>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</si>
  <si>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</si>
  <si>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</si>
  <si>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</si>
  <si>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</si>
  <si>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</si>
  <si>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</si>
  <si>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</si>
  <si>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</si>
  <si>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</si>
  <si>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</si>
  <si>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</si>
  <si>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</si>
  <si>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</si>
  <si>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</si>
  <si>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</si>
  <si>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</si>
  <si>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</si>
  <si>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</si>
  <si>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</si>
  <si>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</si>
  <si>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</si>
  <si>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</si>
  <si>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</si>
  <si>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</si>
  <si>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</si>
  <si>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</si>
  <si>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</si>
  <si>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</si>
  <si>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</si>
  <si>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</si>
  <si>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</si>
  <si>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</si>
  <si>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</si>
  <si>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</si>
  <si>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</si>
  <si>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</si>
  <si>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</si>
  <si>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</si>
  <si>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</si>
  <si>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</si>
  <si>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</si>
  <si>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</si>
  <si>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</si>
  <si>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</si>
  <si>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</si>
  <si>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</si>
  <si>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</si>
  <si>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</si>
  <si>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</si>
  <si>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</si>
  <si>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</si>
  <si>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</si>
  <si>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</si>
  <si>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</si>
  <si>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</si>
  <si>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</si>
  <si>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</si>
  <si>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</si>
  <si>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</si>
  <si>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</si>
  <si>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</si>
  <si>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</si>
  <si>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</si>
  <si>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</si>
  <si>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</si>
  <si>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</si>
  <si>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</si>
  <si>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</si>
  <si>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</si>
  <si>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</si>
  <si>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</si>
  <si>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</si>
  <si>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</si>
  <si>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</si>
  <si>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</si>
  <si>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</si>
  <si>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</si>
  <si>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</si>
  <si>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</si>
  <si>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</si>
  <si>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</si>
  <si>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</si>
  <si>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</si>
  <si>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</si>
  <si>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</si>
  <si>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</si>
  <si>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</si>
  <si>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</si>
  <si>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</si>
  <si>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</si>
  <si>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</si>
  <si>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</si>
  <si>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</si>
  <si>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</si>
  <si>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</si>
  <si>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</si>
  <si>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</si>
  <si>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</si>
  <si>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</si>
  <si>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</si>
  <si>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</si>
  <si>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</si>
  <si>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</si>
  <si>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</si>
  <si>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</si>
  <si>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</si>
  <si>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</si>
  <si>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</si>
  <si>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</si>
  <si>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</si>
  <si>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</si>
  <si>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</si>
  <si>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</si>
  <si>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</si>
  <si>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</si>
  <si>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</si>
  <si>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</si>
  <si>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</si>
  <si>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</si>
  <si>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</si>
  <si>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</si>
  <si>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</si>
  <si>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</si>
  <si>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</si>
  <si>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</si>
  <si>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</si>
  <si>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</si>
  <si>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</si>
  <si>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</si>
  <si>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</si>
  <si>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</si>
  <si>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</si>
  <si>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</si>
  <si>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</si>
  <si>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</si>
  <si>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</si>
  <si>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</si>
  <si>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</si>
  <si>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</si>
  <si>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</si>
  <si>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</si>
  <si>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</si>
  <si>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</si>
  <si>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</si>
  <si>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</si>
  <si>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</si>
  <si>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</si>
  <si>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</si>
  <si>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</si>
  <si>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</si>
  <si>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</si>
  <si>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</si>
  <si>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</si>
  <si>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</si>
  <si>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</si>
  <si>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</si>
  <si>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</si>
  <si>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</si>
  <si>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</si>
  <si>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</si>
  <si>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</si>
  <si>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</si>
  <si>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</si>
  <si>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</si>
  <si>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</si>
  <si>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</si>
  <si>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</si>
  <si>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</si>
  <si>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</si>
  <si>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</si>
  <si>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</si>
  <si>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</si>
  <si>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</si>
  <si>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</si>
  <si>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</si>
  <si>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</si>
  <si>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</si>
  <si>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</si>
  <si>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</si>
  <si>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</si>
  <si>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</si>
  <si>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</si>
  <si>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</si>
  <si>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</si>
  <si>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</si>
  <si>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</si>
  <si>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</si>
  <si>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</si>
  <si>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</si>
  <si>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</si>
  <si>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</si>
  <si>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</si>
  <si>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</si>
  <si>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</si>
  <si>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</si>
  <si>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</si>
  <si>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</si>
  <si>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</si>
  <si>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</si>
  <si>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</si>
  <si>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</si>
  <si>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</si>
  <si>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</si>
  <si>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</si>
  <si>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</si>
  <si>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</si>
  <si>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</si>
  <si>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</si>
  <si>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</si>
  <si>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</si>
  <si>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</si>
  <si>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</si>
  <si>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</si>
  <si>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</si>
  <si>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</si>
  <si>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</si>
  <si>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</si>
  <si>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</si>
  <si>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</si>
  <si>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</si>
  <si>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</si>
  <si>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</si>
  <si>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</si>
  <si>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</si>
  <si>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</si>
  <si>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</si>
  <si>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</si>
  <si>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</si>
  <si>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</si>
  <si>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</si>
  <si>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</si>
  <si>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</si>
  <si>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</si>
  <si>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</si>
  <si>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</si>
  <si>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</si>
  <si>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</si>
  <si>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</si>
  <si>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</si>
  <si>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</si>
  <si>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</si>
  <si>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</si>
  <si>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</si>
  <si>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</si>
  <si>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</si>
  <si>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</si>
  <si>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</si>
  <si>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</si>
  <si>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</si>
  <si>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</si>
  <si>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</si>
  <si>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</si>
  <si>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</si>
  <si>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</si>
  <si>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</si>
  <si>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</si>
  <si>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</si>
  <si>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</si>
  <si>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</si>
  <si>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</si>
  <si>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</si>
  <si>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</si>
  <si>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</si>
  <si>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</si>
  <si>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</si>
  <si>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</si>
  <si>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</si>
  <si>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</si>
  <si>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</si>
  <si>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</si>
  <si>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</si>
  <si>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</si>
  <si>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</si>
  <si>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</si>
  <si>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</si>
  <si>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</si>
  <si>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</si>
  <si>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</si>
  <si>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</si>
  <si>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</si>
  <si>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</si>
  <si>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</si>
  <si>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</si>
  <si>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</si>
  <si>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</si>
  <si>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</si>
  <si>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</si>
  <si>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</si>
  <si>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</si>
  <si>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</si>
  <si>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</si>
  <si>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</si>
  <si>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</si>
  <si>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</si>
  <si>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</si>
  <si>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</si>
  <si>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</si>
  <si>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</si>
  <si>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</si>
  <si>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</si>
  <si>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</si>
  <si>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</si>
  <si>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</si>
  <si>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</si>
  <si>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</si>
  <si>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</si>
  <si>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</si>
  <si>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</si>
  <si>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</si>
  <si>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</si>
  <si>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</si>
  <si>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</si>
  <si>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</si>
  <si>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</si>
  <si>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</si>
  <si>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</si>
  <si>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</si>
  <si>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</si>
  <si>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</si>
  <si>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</si>
  <si>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</si>
  <si>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</si>
  <si>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</si>
  <si>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</si>
  <si>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</si>
  <si>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</si>
  <si>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</si>
  <si>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</si>
  <si>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</si>
  <si>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</si>
  <si>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</si>
  <si>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</si>
  <si>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</si>
  <si>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</si>
  <si>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</si>
  <si>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</si>
  <si>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</si>
  <si>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</si>
  <si>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</si>
  <si>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</si>
  <si>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</si>
  <si>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</si>
  <si>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</si>
  <si>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</si>
  <si>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</si>
  <si>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</si>
  <si>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</si>
  <si>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</si>
  <si>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</si>
  <si>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</si>
  <si>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</si>
  <si>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</si>
  <si>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</si>
  <si>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</si>
  <si>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</si>
  <si>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</si>
  <si>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</si>
  <si>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</si>
  <si>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</si>
  <si>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</si>
  <si>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</si>
  <si>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</si>
  <si>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</si>
  <si>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</si>
  <si>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</si>
  <si>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</si>
  <si>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</si>
  <si>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</si>
  <si>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</si>
  <si>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</si>
  <si>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</si>
  <si>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</si>
  <si>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</si>
  <si>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</si>
  <si>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</si>
  <si>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</si>
  <si>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</si>
  <si>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</si>
  <si>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</si>
  <si>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</si>
  <si>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</si>
  <si>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</si>
  <si>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</si>
  <si>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</si>
  <si>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</si>
  <si>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</si>
  <si>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</si>
  <si>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</si>
  <si>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</si>
  <si>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</si>
  <si>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</si>
  <si>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</si>
  <si>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</si>
  <si>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</si>
  <si>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</si>
  <si>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</si>
  <si>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</si>
  <si>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</si>
  <si>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</si>
  <si>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</si>
  <si>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</si>
  <si>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</si>
  <si>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</si>
  <si>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</si>
  <si>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</si>
  <si>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</si>
  <si>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</si>
  <si>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</si>
  <si>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</si>
  <si>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</si>
  <si>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</si>
  <si>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</si>
  <si>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</si>
  <si>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</si>
  <si>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</si>
  <si>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</si>
  <si>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</si>
  <si>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</si>
  <si>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</si>
  <si>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</si>
  <si>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</si>
  <si>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</si>
  <si>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</si>
  <si>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</si>
  <si>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</si>
  <si>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</si>
  <si>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</si>
  <si>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</si>
  <si>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</si>
  <si>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</si>
  <si>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</si>
  <si>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</si>
  <si>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</si>
  <si>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</si>
  <si>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</si>
  <si>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</si>
  <si>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</si>
  <si>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</si>
  <si>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</si>
  <si>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</si>
  <si>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</si>
  <si>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</si>
  <si>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</si>
  <si>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</si>
  <si>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</si>
  <si>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</si>
  <si>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</si>
  <si>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</si>
  <si>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</si>
  <si>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</si>
  <si>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</si>
  <si>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</si>
  <si>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</si>
  <si>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</si>
  <si>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</si>
  <si>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</si>
  <si>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</si>
  <si>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</si>
  <si>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</si>
  <si>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</si>
  <si>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</si>
  <si>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</si>
  <si>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</si>
  <si>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</si>
  <si>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</si>
  <si>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</si>
  <si>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</si>
  <si>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</si>
  <si>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</si>
  <si>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</si>
  <si>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</si>
  <si>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</si>
  <si>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</si>
  <si>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</si>
  <si>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</si>
  <si>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</si>
  <si>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</si>
  <si>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</si>
  <si>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</si>
  <si>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</si>
  <si>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</si>
  <si>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</si>
  <si>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</si>
  <si>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</si>
  <si>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</si>
  <si>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</si>
  <si>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</si>
  <si>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</si>
  <si>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</si>
  <si>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</si>
  <si>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</si>
  <si>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</si>
  <si>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</si>
  <si>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</si>
  <si>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</si>
  <si>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</si>
  <si>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</si>
  <si>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</si>
  <si>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</si>
  <si>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</si>
  <si>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</si>
  <si>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</si>
  <si>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</si>
  <si>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</si>
  <si>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</si>
  <si>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</si>
  <si>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</si>
  <si>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</si>
  <si>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</si>
  <si>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</si>
  <si>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</si>
  <si>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</si>
  <si>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</si>
  <si>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</si>
  <si>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</si>
  <si>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</si>
  <si>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</si>
  <si>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</si>
  <si>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</si>
  <si>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</si>
  <si>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</si>
  <si>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</si>
  <si>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</si>
  <si>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</si>
  <si>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</si>
  <si>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</si>
  <si>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</si>
  <si>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</si>
  <si>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</si>
  <si>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</si>
  <si>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</si>
  <si>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</si>
  <si>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</si>
  <si>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</si>
  <si>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</si>
  <si>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</si>
  <si>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</si>
  <si>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</si>
  <si>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</si>
  <si>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</si>
  <si>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</si>
  <si>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</si>
  <si>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</si>
  <si>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</si>
  <si>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</si>
  <si>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</si>
  <si>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</si>
  <si>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</si>
  <si>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</si>
  <si>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</si>
  <si>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</si>
  <si>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</si>
  <si>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</si>
  <si>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</si>
  <si>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</si>
  <si>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</si>
  <si>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</si>
  <si>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</si>
  <si>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</si>
  <si>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</si>
  <si>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</si>
  <si>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</si>
  <si>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</si>
  <si>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</si>
  <si>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</si>
  <si>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</si>
  <si>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</si>
  <si>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</si>
  <si>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</si>
  <si>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</si>
  <si>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</si>
  <si>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</si>
  <si>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</si>
  <si>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</si>
  <si>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</si>
  <si>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</si>
  <si>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</si>
  <si>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</si>
  <si>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</si>
  <si>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</si>
  <si>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</si>
  <si>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</si>
  <si>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</si>
  <si>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</si>
  <si>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</si>
  <si>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</si>
  <si>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</si>
  <si>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</si>
  <si>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</si>
  <si>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</si>
  <si>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</si>
  <si>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</si>
  <si>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</si>
  <si>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</si>
  <si>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</si>
  <si>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</si>
  <si>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</si>
  <si>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</si>
  <si>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</si>
  <si>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</si>
  <si>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</si>
  <si>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</si>
  <si>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</si>
  <si>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</si>
  <si>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</si>
  <si>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</si>
  <si>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</si>
  <si>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</si>
  <si>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</si>
  <si>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</si>
  <si>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</si>
  <si>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</si>
  <si>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</si>
  <si>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</si>
  <si>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</si>
  <si>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</si>
  <si>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</si>
  <si>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</si>
  <si>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</si>
  <si>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</si>
  <si>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</si>
  <si>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</si>
  <si>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</si>
  <si>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</si>
  <si>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</si>
  <si>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</si>
  <si>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</si>
  <si>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</si>
  <si>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</si>
  <si>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</si>
  <si>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</si>
  <si>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</si>
  <si>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</si>
  <si>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</si>
  <si>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</si>
  <si>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</si>
  <si>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</si>
  <si>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</si>
  <si>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</si>
  <si>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</si>
  <si>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</si>
  <si>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</si>
  <si>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</si>
  <si>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</si>
  <si>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</si>
  <si>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</si>
  <si>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</si>
  <si>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</si>
  <si>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</si>
  <si>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</si>
  <si>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</si>
  <si>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</si>
  <si>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</si>
  <si>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</si>
  <si>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</si>
  <si>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</si>
  <si>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</si>
  <si>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</si>
  <si>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</si>
  <si>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</si>
  <si>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</si>
  <si>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</si>
  <si>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</si>
  <si>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</si>
  <si>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</si>
  <si>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</si>
  <si>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</si>
  <si>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</si>
  <si>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</si>
  <si>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</si>
  <si>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</si>
  <si>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</si>
  <si>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</si>
  <si>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</si>
  <si>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</si>
  <si>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</si>
  <si>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</si>
  <si>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</si>
  <si>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</si>
  <si>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</si>
  <si>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</si>
  <si>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</si>
  <si>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</si>
  <si>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</si>
  <si>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</si>
  <si>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</si>
  <si>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</si>
  <si>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</si>
  <si>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</si>
  <si>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</si>
  <si>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</si>
  <si>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</si>
  <si>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</si>
  <si>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</si>
  <si>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</si>
  <si>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</si>
  <si>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</si>
  <si>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</si>
  <si>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</si>
  <si>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</si>
  <si>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</si>
  <si>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</si>
  <si>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</si>
  <si>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</si>
  <si>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</si>
  <si>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</si>
  <si>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</si>
  <si>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</si>
  <si>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</si>
  <si>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</si>
  <si>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</si>
  <si>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</si>
  <si>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</si>
  <si>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</si>
  <si>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</si>
  <si>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</si>
  <si>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</si>
  <si>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</si>
  <si>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</si>
  <si>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</si>
  <si>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</si>
  <si>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</si>
  <si>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</si>
  <si>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</si>
  <si>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</si>
  <si>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</si>
  <si>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</si>
  <si>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</si>
  <si>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</si>
  <si>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</si>
  <si>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</si>
  <si>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</si>
  <si>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</si>
  <si>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</si>
  <si>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</si>
  <si>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</si>
  <si>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</si>
  <si>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</si>
  <si>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</si>
  <si>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</si>
  <si>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</si>
  <si>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</si>
  <si>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</si>
  <si>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</si>
  <si>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</si>
  <si>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</si>
  <si>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</si>
  <si>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</si>
  <si>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</si>
  <si>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</si>
  <si>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</si>
  <si>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</si>
  <si>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</si>
  <si>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</si>
  <si>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</si>
  <si>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</si>
  <si>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</si>
  <si>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</si>
  <si>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</si>
  <si>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</si>
  <si>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</si>
  <si>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</si>
  <si>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</si>
  <si>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</si>
  <si>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</si>
  <si>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</si>
  <si>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</si>
  <si>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</si>
  <si>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</si>
  <si>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</si>
  <si>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</si>
  <si>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</si>
  <si>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</si>
  <si>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</si>
  <si>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</si>
  <si>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</si>
  <si>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</si>
  <si>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</si>
  <si>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</si>
  <si>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</si>
  <si>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</si>
  <si>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</si>
  <si>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</si>
  <si>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</si>
  <si>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</si>
  <si>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</si>
  <si>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</si>
  <si>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</si>
  <si>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</si>
  <si>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</si>
  <si>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</si>
  <si>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</si>
  <si>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</si>
  <si>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</si>
  <si>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</si>
  <si>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</si>
  <si>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</si>
  <si>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</si>
  <si>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</si>
  <si>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</si>
  <si>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</si>
  <si>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</si>
  <si>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</si>
  <si>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</si>
  <si>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</si>
  <si>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</si>
  <si>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</si>
  <si>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</si>
  <si>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</si>
  <si>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</si>
  <si>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</si>
  <si>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</si>
  <si>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</si>
  <si>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</si>
  <si>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</si>
  <si>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</si>
  <si>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</si>
  <si>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</si>
  <si>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</si>
  <si>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</si>
  <si>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</si>
  <si>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</si>
  <si>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</si>
  <si>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</si>
  <si>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</si>
  <si>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</si>
  <si>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</si>
  <si>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</si>
  <si>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</si>
  <si>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</si>
  <si>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</si>
  <si>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</si>
  <si>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</si>
  <si>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</si>
  <si>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</si>
  <si>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</si>
  <si>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</si>
  <si>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</si>
  <si>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</si>
  <si>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</si>
  <si>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</si>
  <si>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</si>
  <si>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</si>
  <si>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</si>
  <si>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</si>
  <si>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</si>
  <si>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</si>
  <si>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</si>
  <si>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</si>
  <si>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</si>
  <si>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</si>
  <si>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</si>
  <si>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</si>
  <si>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</si>
  <si>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</si>
  <si>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</si>
  <si>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</si>
  <si>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</si>
  <si>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</si>
  <si>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</si>
  <si>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</si>
  <si>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</si>
  <si>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</si>
  <si>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</si>
  <si>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</si>
  <si>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</si>
  <si>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</si>
  <si>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</si>
  <si>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</si>
  <si>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</si>
  <si>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</si>
  <si>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</si>
  <si>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</si>
  <si>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</si>
  <si>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</si>
  <si>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</si>
  <si>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</si>
  <si>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</si>
  <si>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</si>
  <si>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</si>
  <si>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</si>
  <si>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</si>
  <si>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</si>
  <si>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</si>
  <si>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</si>
  <si>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</si>
  <si>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</si>
  <si>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</si>
  <si>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</si>
  <si>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</si>
  <si>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</si>
  <si>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</si>
  <si>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</si>
  <si>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</si>
  <si>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</si>
  <si>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</si>
  <si>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</si>
  <si>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</si>
  <si>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</si>
  <si>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</si>
  <si>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</si>
  <si>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</si>
  <si>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</si>
  <si>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</si>
  <si>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</si>
  <si>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</si>
  <si>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</si>
  <si>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</si>
  <si>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</si>
  <si>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</si>
  <si>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</si>
  <si>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</si>
  <si>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</si>
  <si>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</si>
  <si>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</si>
  <si>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</si>
  <si>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</si>
  <si>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</si>
  <si>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</si>
  <si>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</si>
  <si>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</si>
  <si>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</si>
  <si>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</si>
  <si>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</si>
  <si>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</si>
  <si>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</si>
  <si>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</si>
  <si>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</si>
  <si>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</si>
  <si>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</si>
  <si>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</si>
  <si>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</si>
  <si>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</si>
  <si>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</si>
  <si>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</si>
  <si>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</si>
  <si>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</si>
  <si>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</si>
  <si>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</si>
  <si>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</si>
  <si>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</si>
  <si>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</si>
  <si>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</si>
  <si>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</si>
  <si>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</si>
  <si>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</si>
  <si>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</si>
  <si>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</si>
  <si>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</si>
  <si>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</si>
  <si>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</si>
  <si>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</si>
  <si>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</si>
  <si>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</si>
  <si>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</si>
  <si>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</si>
  <si>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</si>
  <si>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</si>
  <si>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</si>
  <si>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</si>
  <si>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</si>
  <si>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</si>
  <si>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</si>
  <si>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</si>
  <si>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</si>
  <si>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</si>
  <si>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</si>
  <si>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</si>
  <si>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</si>
  <si>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</si>
  <si>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</si>
  <si>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</si>
  <si>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</si>
  <si>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</si>
  <si>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</si>
  <si>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</si>
  <si>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</si>
  <si>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</si>
  <si>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</si>
  <si>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</si>
  <si>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</si>
  <si>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</si>
  <si>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</si>
  <si>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</si>
  <si>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</si>
  <si>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</si>
  <si>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</si>
  <si>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</si>
  <si>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</si>
  <si>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</si>
  <si>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</si>
  <si>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</si>
  <si>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</si>
  <si>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</si>
  <si>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</si>
  <si>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</si>
  <si>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</si>
  <si>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</si>
  <si>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</si>
  <si>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</si>
  <si>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</si>
  <si>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</si>
  <si>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</si>
  <si>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</si>
  <si>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</si>
  <si>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</si>
  <si>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</si>
  <si>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</si>
  <si>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</si>
  <si>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</si>
  <si>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</si>
  <si>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</si>
  <si>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</si>
  <si>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</si>
  <si>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</si>
  <si>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</si>
  <si>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</si>
  <si>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</si>
  <si>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</si>
  <si>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</si>
  <si>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</si>
  <si>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</si>
  <si>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</si>
  <si>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</si>
  <si>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</si>
  <si>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</si>
  <si>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</si>
  <si>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</si>
  <si>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</si>
  <si>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</si>
  <si>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</si>
  <si>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</si>
  <si>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</si>
  <si>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</si>
  <si>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</si>
  <si>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</si>
  <si>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</si>
  <si>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</si>
  <si>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</si>
  <si>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</si>
  <si>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</si>
  <si>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</si>
  <si>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</si>
  <si>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</si>
  <si>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</si>
  <si>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</si>
  <si>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</si>
  <si>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</si>
  <si>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</si>
  <si>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</si>
  <si>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</si>
  <si>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</si>
  <si>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</si>
  <si>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</si>
  <si>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</si>
  <si>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</si>
  <si>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</si>
  <si>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</si>
  <si>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</si>
  <si>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</si>
  <si>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</si>
  <si>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</si>
  <si>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</si>
  <si>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</si>
  <si>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</si>
  <si>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</si>
  <si>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</si>
  <si>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</si>
  <si>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</si>
  <si>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</si>
  <si>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</si>
  <si>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</si>
  <si>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</si>
  <si>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</si>
  <si>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</si>
  <si>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</si>
  <si>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</si>
  <si>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</si>
  <si>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</si>
  <si>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</si>
  <si>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</si>
  <si>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</si>
  <si>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</si>
  <si>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</si>
  <si>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</si>
  <si>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</si>
  <si>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</si>
  <si>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</si>
  <si>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</si>
  <si>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</si>
  <si>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</si>
  <si>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</si>
  <si>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</si>
  <si>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</si>
  <si>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</si>
  <si>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</si>
  <si>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</si>
  <si>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</si>
  <si>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</si>
  <si>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</si>
  <si>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</si>
  <si>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</si>
  <si>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</si>
  <si>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</si>
  <si>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</si>
  <si>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</si>
  <si>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</si>
  <si>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</si>
  <si>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</si>
  <si>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</si>
  <si>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</si>
  <si>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</si>
  <si>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</si>
  <si>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</si>
  <si>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</si>
  <si>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</si>
  <si>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</si>
  <si>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</si>
  <si>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</si>
  <si>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</si>
  <si>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</si>
  <si>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</si>
  <si>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</si>
  <si>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</si>
  <si>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</si>
  <si>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</si>
  <si>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</si>
  <si>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</si>
  <si>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</si>
  <si>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</si>
  <si>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</si>
  <si>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</si>
  <si>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</si>
  <si>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</si>
  <si>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</si>
  <si>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</si>
  <si>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</si>
  <si>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</si>
  <si>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</si>
  <si>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</si>
  <si>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</si>
  <si>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</si>
  <si>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</si>
  <si>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</si>
  <si>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</si>
  <si>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</si>
  <si>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</si>
  <si>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</si>
  <si>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</si>
  <si>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</si>
  <si>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</si>
  <si>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</si>
  <si>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</si>
  <si>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</si>
  <si>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</si>
  <si>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</si>
  <si>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</si>
  <si>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</si>
  <si>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</si>
  <si>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</si>
  <si>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</si>
  <si>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</si>
  <si>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</si>
  <si>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</si>
  <si>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</si>
  <si>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</si>
  <si>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</si>
  <si>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</si>
  <si>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</si>
  <si>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</si>
  <si>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</si>
  <si>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</si>
  <si>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</si>
  <si>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</si>
  <si>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</si>
  <si>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</si>
  <si>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</si>
  <si>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</si>
  <si>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</si>
  <si>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</si>
  <si>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</si>
  <si>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</si>
  <si>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</si>
  <si>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</si>
  <si>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</si>
  <si>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</si>
  <si>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</si>
  <si>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</si>
  <si>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</si>
  <si>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</si>
  <si>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</si>
  <si>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</si>
  <si>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</si>
  <si>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</si>
  <si>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</si>
  <si>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</si>
  <si>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</si>
  <si>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</si>
  <si>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</si>
  <si>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</si>
  <si>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</si>
  <si>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</si>
  <si>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</si>
  <si>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</si>
  <si>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</si>
  <si>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</si>
  <si>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</si>
  <si>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</si>
  <si>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</si>
  <si>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</si>
  <si>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</si>
  <si>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</si>
  <si>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</si>
  <si>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</si>
  <si>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</si>
  <si>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</si>
  <si>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</si>
  <si>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</si>
  <si>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</si>
  <si>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</si>
  <si>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</si>
  <si>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</si>
  <si>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</si>
  <si>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</si>
  <si>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</si>
  <si>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</si>
  <si>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</si>
  <si>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</si>
  <si>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</si>
  <si>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</si>
  <si>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</si>
  <si>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</si>
  <si>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</si>
  <si>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</si>
  <si>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</si>
  <si>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</si>
  <si>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</si>
  <si>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</si>
  <si>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</si>
  <si>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</si>
  <si>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</si>
  <si>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</si>
  <si>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</si>
  <si>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</si>
  <si>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</si>
  <si>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</si>
  <si>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</si>
  <si>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</si>
  <si>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</si>
  <si>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</si>
  <si>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</si>
  <si>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</si>
  <si>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</si>
  <si>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</si>
  <si>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</si>
  <si>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</si>
  <si>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</si>
  <si>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</si>
  <si>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</si>
  <si>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</si>
  <si>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</si>
  <si>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</si>
  <si>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</si>
  <si>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</si>
  <si>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</si>
  <si>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</si>
  <si>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</si>
  <si>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</si>
  <si>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</si>
  <si>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</si>
  <si>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</si>
  <si>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</si>
  <si>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</si>
  <si>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</si>
  <si>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</si>
  <si>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</si>
  <si>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</si>
  <si>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</si>
  <si>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</si>
  <si>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</si>
  <si>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</si>
  <si>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</si>
  <si>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</si>
  <si>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</si>
  <si>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</si>
  <si>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</si>
  <si>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</si>
  <si>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</si>
  <si>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</si>
  <si>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</si>
  <si>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</si>
  <si>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</si>
  <si>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</si>
  <si>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</si>
  <si>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</si>
  <si>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</si>
  <si>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</si>
  <si>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</si>
  <si>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</si>
  <si>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</si>
  <si>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</si>
  <si>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</si>
  <si>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</si>
  <si>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</si>
  <si>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</si>
  <si>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</si>
  <si>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</si>
  <si>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</si>
  <si>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</si>
  <si>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</si>
  <si>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</si>
  <si>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</si>
  <si>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</si>
  <si>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</si>
  <si>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</si>
  <si>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</si>
  <si>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</si>
  <si>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</si>
  <si>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</si>
  <si>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</si>
  <si>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</si>
  <si>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</si>
  <si>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</si>
  <si>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</si>
  <si>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</si>
  <si>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</si>
  <si>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</si>
  <si>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</si>
  <si>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</si>
  <si>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</si>
  <si>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</si>
  <si>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</si>
  <si>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</si>
  <si>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</si>
  <si>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</si>
  <si>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</si>
  <si>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</si>
  <si>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</si>
  <si>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</si>
  <si>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</si>
  <si>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</si>
  <si>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</si>
  <si>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</si>
  <si>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</si>
  <si>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</si>
  <si>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</si>
  <si>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</si>
  <si>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</si>
  <si>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</si>
  <si>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</si>
  <si>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</si>
  <si>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</si>
  <si>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</si>
  <si>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</si>
  <si>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</si>
  <si>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</si>
  <si>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</si>
  <si>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</si>
  <si>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</si>
  <si>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</si>
  <si>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</si>
  <si>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</si>
  <si>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</si>
  <si>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</si>
  <si>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</si>
  <si>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</si>
  <si>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</si>
  <si>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</si>
  <si>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</si>
  <si>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</si>
  <si>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</si>
  <si>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</si>
  <si>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</si>
  <si>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</si>
  <si>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</si>
  <si>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</si>
  <si>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</si>
  <si>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</si>
  <si>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</si>
  <si>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</si>
  <si>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</si>
  <si>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</si>
  <si>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</si>
  <si>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</si>
  <si>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</si>
  <si>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</si>
  <si>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</si>
  <si>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</si>
  <si>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</si>
  <si>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</si>
  <si>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</si>
  <si>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</si>
  <si>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</si>
  <si>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</si>
  <si>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</si>
  <si>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</si>
  <si>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</si>
  <si>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</si>
  <si>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</si>
  <si>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</si>
  <si>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</si>
  <si>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</si>
  <si>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</si>
  <si>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</si>
  <si>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</si>
  <si>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</si>
  <si>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</si>
  <si>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</si>
  <si>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</si>
  <si>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</si>
  <si>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</si>
  <si>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</si>
  <si>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</si>
  <si>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</si>
  <si>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</si>
  <si>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</si>
  <si>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</si>
  <si>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</si>
  <si>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</si>
  <si>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</si>
  <si>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</si>
  <si>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</si>
  <si>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</si>
  <si>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</si>
  <si>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</si>
  <si>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</si>
  <si>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</si>
  <si>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</si>
  <si>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</si>
  <si>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</si>
  <si>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</si>
  <si>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</si>
  <si>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</si>
  <si>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</si>
  <si>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</si>
  <si>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</si>
  <si>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</si>
  <si>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</si>
  <si>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</si>
  <si>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</si>
  <si>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</si>
  <si>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</si>
  <si>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</si>
  <si>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</si>
  <si>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</si>
  <si>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</si>
  <si>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</si>
  <si>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</si>
  <si>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</si>
  <si>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</si>
  <si>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</si>
  <si>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</si>
  <si>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</si>
  <si>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</si>
  <si>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</si>
  <si>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</si>
  <si>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</si>
  <si>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</si>
  <si>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</si>
  <si>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</si>
  <si>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</si>
  <si>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</si>
  <si>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</si>
  <si>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</si>
  <si>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</si>
  <si>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</si>
  <si>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</si>
  <si>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</si>
  <si>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</si>
  <si>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</si>
  <si>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</si>
  <si>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</si>
  <si>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</si>
  <si>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</si>
  <si>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</si>
  <si>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</si>
  <si>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</si>
  <si>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</si>
  <si>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</si>
  <si>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</si>
  <si>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</si>
  <si>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</si>
  <si>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</si>
  <si>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</si>
  <si>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</si>
  <si>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</si>
  <si>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</si>
  <si>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</si>
  <si>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</si>
  <si>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</si>
  <si>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</si>
  <si>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</si>
  <si>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</si>
  <si>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</si>
  <si>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</si>
  <si>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</si>
  <si>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</si>
  <si>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</si>
  <si>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</si>
  <si>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</si>
  <si>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</si>
  <si>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</si>
  <si>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</si>
  <si>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</si>
  <si>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</si>
  <si>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</si>
  <si>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</si>
  <si>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</si>
  <si>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</si>
  <si>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</si>
  <si>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</si>
  <si>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</si>
  <si>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</si>
  <si>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</si>
  <si>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</si>
  <si>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</si>
  <si>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</si>
  <si>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</si>
  <si>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</si>
  <si>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</si>
  <si>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</si>
  <si>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</si>
  <si>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</si>
  <si>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</si>
  <si>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</si>
  <si>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</si>
  <si>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</si>
  <si>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</si>
  <si>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</si>
  <si>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</si>
  <si>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</si>
  <si>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</si>
  <si>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</si>
  <si>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</si>
  <si>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</si>
  <si>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</si>
  <si>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</si>
  <si>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</si>
  <si>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</si>
  <si>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</si>
  <si>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</si>
  <si>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</si>
  <si>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</si>
  <si>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</si>
  <si>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</si>
  <si>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</si>
  <si>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</si>
  <si>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</si>
  <si>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</si>
  <si>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</si>
  <si>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</si>
  <si>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</si>
  <si>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</si>
  <si>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</si>
  <si>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</si>
  <si>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</si>
  <si>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</si>
  <si>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</si>
  <si>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</si>
  <si>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</si>
  <si>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</si>
  <si>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</si>
  <si>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</si>
  <si>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</si>
  <si>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</si>
  <si>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</si>
  <si>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</si>
  <si>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</si>
  <si>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</si>
  <si>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</si>
  <si>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</si>
  <si>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</si>
  <si>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</si>
  <si>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</si>
  <si>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</si>
  <si>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</si>
  <si>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</si>
  <si>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</si>
  <si>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</si>
  <si>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</si>
  <si>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</si>
  <si>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</si>
  <si>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</si>
  <si>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</si>
  <si>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</si>
  <si>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</si>
  <si>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</si>
  <si>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</si>
  <si>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</si>
  <si>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</si>
  <si>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</si>
  <si>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</si>
  <si>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</si>
  <si>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</si>
  <si>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</si>
  <si>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</si>
  <si>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</si>
  <si>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</si>
  <si>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</si>
  <si>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</si>
  <si>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</si>
  <si>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</si>
  <si>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</si>
  <si>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</si>
  <si>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</si>
  <si>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</si>
  <si>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</si>
  <si>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</si>
  <si>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</si>
  <si>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</si>
  <si>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</si>
  <si>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</si>
  <si>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</si>
  <si>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</si>
  <si>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</si>
  <si>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</si>
  <si>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</si>
  <si>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</si>
  <si>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</si>
  <si>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</si>
  <si>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</si>
  <si>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</si>
  <si>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</si>
  <si>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</si>
  <si>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</si>
  <si>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</si>
  <si>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</si>
  <si>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</si>
  <si>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</si>
  <si>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</si>
  <si>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</si>
  <si>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</si>
  <si>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</si>
  <si>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</si>
  <si>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</si>
  <si>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</si>
  <si>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</si>
  <si>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</si>
  <si>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</si>
  <si>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</si>
  <si>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</si>
  <si>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</si>
  <si>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</si>
  <si>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</si>
  <si>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</si>
  <si>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</si>
  <si>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</si>
  <si>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</si>
  <si>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</si>
  <si>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</si>
  <si>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</si>
  <si>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</si>
  <si>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</si>
  <si>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</si>
  <si>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</si>
  <si>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</si>
  <si>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</si>
  <si>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</si>
  <si>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</si>
  <si>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</si>
  <si>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</si>
  <si>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</si>
  <si>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</si>
  <si>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</si>
  <si>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</si>
  <si>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</si>
  <si>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</si>
  <si>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</si>
  <si>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</si>
  <si>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</si>
  <si>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</si>
  <si>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</si>
  <si>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</si>
  <si>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</si>
  <si>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</si>
  <si>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</si>
  <si>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</si>
  <si>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</si>
  <si>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</si>
  <si>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</si>
  <si>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</si>
  <si>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</si>
  <si>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</si>
  <si>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</si>
  <si>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</si>
  <si>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</si>
  <si>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</si>
  <si>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</si>
  <si>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</si>
  <si>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</si>
  <si>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</si>
  <si>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</si>
  <si>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</si>
  <si>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</si>
  <si>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</si>
  <si>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</si>
  <si>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</si>
  <si>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</si>
  <si>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</si>
  <si>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</si>
  <si>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</si>
  <si>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</si>
  <si>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</si>
  <si>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</si>
  <si>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</si>
  <si>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</si>
  <si>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</si>
  <si>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</si>
  <si>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</si>
  <si>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</si>
  <si>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</si>
  <si>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</si>
  <si>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</si>
  <si>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</si>
  <si>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</si>
  <si>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</si>
  <si>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</si>
  <si>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</si>
  <si>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</si>
  <si>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</si>
  <si>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</si>
  <si>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</si>
  <si>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</si>
  <si>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</si>
  <si>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</si>
  <si>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</si>
  <si>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</si>
  <si>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</si>
  <si>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</si>
  <si>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</si>
  <si>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</si>
  <si>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</si>
  <si>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</si>
  <si>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</si>
  <si>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</si>
  <si>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</si>
  <si>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</si>
  <si>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</si>
  <si>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</si>
  <si>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</si>
  <si>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</si>
  <si>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</si>
  <si>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</si>
  <si>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</si>
  <si>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</si>
  <si>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</si>
  <si>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</si>
  <si>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</si>
  <si>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</si>
  <si>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</si>
  <si>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</si>
  <si>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</si>
  <si>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</si>
  <si>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</si>
  <si>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</si>
  <si>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</si>
  <si>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</si>
  <si>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</si>
  <si>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</si>
  <si>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</si>
  <si>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</si>
  <si>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</si>
  <si>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</si>
  <si>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</si>
  <si>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</si>
  <si>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</si>
  <si>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</si>
  <si>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</si>
  <si>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</si>
  <si>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</si>
  <si>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</si>
  <si>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</si>
  <si>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</si>
  <si>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</si>
  <si>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</si>
  <si>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</si>
  <si>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</si>
  <si>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</si>
  <si>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</si>
  <si>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</si>
  <si>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</si>
  <si>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</si>
  <si>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</si>
  <si>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</si>
  <si>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</si>
  <si>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</si>
  <si>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</si>
  <si>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</si>
  <si>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</si>
  <si>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</si>
  <si>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</si>
  <si>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</si>
  <si>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</si>
  <si>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</si>
  <si>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</si>
  <si>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</si>
  <si>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</si>
  <si>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</si>
  <si>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</si>
  <si>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</si>
  <si>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</si>
  <si>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</si>
  <si>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</si>
  <si>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</si>
  <si>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</si>
  <si>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</si>
  <si>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</si>
  <si>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</si>
  <si>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</si>
  <si>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</si>
  <si>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</si>
  <si>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</si>
  <si>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</si>
  <si>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</si>
  <si>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</si>
  <si>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</si>
  <si>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</si>
  <si>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</si>
  <si>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</si>
  <si>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</si>
  <si>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</si>
  <si>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</si>
  <si>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</si>
  <si>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</si>
  <si>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</si>
  <si>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</si>
  <si>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</si>
  <si>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</si>
  <si>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</si>
  <si>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</si>
  <si>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</si>
  <si>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</si>
  <si>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</si>
  <si>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</si>
  <si>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</si>
  <si>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</si>
  <si>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</si>
  <si>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</si>
  <si>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</si>
  <si>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</si>
  <si>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</si>
  <si>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</si>
  <si>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</si>
  <si>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</si>
  <si>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</si>
  <si>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</si>
  <si>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</si>
  <si>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</si>
  <si>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</si>
  <si>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</si>
  <si>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</si>
  <si>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</si>
  <si>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</si>
  <si>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</si>
  <si>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</si>
  <si>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</si>
  <si>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</si>
  <si>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</si>
  <si>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</si>
  <si>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</si>
  <si>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</si>
  <si>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</si>
  <si>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</si>
  <si>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</si>
  <si>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</si>
  <si>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</si>
  <si>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</si>
  <si>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</si>
  <si>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</si>
  <si>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</si>
  <si>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</si>
  <si>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</si>
  <si>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</si>
  <si>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</si>
  <si>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</si>
  <si>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</si>
  <si>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</si>
  <si>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</si>
  <si>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</si>
  <si>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</si>
  <si>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</si>
  <si>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</si>
  <si>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</si>
  <si>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</si>
  <si>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</si>
  <si>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</si>
  <si>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</si>
  <si>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</si>
  <si>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</si>
  <si>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</si>
  <si>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</si>
  <si>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</si>
  <si>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</si>
  <si>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</si>
  <si>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</si>
  <si>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</si>
  <si>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</si>
  <si>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</si>
  <si>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</si>
  <si>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</si>
  <si>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</si>
  <si>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</si>
  <si>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</si>
  <si>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</si>
  <si>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</si>
  <si>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</si>
  <si>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</si>
  <si>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</si>
  <si>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</si>
  <si>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</si>
  <si>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</si>
  <si>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</si>
  <si>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</si>
  <si>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</si>
  <si>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</si>
  <si>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</si>
  <si>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</si>
  <si>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</si>
  <si>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</si>
  <si>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</si>
  <si>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</si>
  <si>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</si>
  <si>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</si>
  <si>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</si>
  <si>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</si>
  <si>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</si>
  <si>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</si>
  <si>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</si>
  <si>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</si>
  <si>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</si>
  <si>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</si>
  <si>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</si>
  <si>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</si>
  <si>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</si>
  <si>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</si>
  <si>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</si>
  <si>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</si>
  <si>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</si>
  <si>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</si>
  <si>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</si>
  <si>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</si>
  <si>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</si>
  <si>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</si>
  <si>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</si>
  <si>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</si>
  <si>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</si>
  <si>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</si>
  <si>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</si>
  <si>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</si>
  <si>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</si>
  <si>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</si>
  <si>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</si>
  <si>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</si>
  <si>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</si>
  <si>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</si>
  <si>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</si>
  <si>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</si>
  <si>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</si>
  <si>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</si>
  <si>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</si>
  <si>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</si>
  <si>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</si>
  <si>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</si>
  <si>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</si>
  <si>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</si>
  <si>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</si>
  <si>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</si>
  <si>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</si>
  <si>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</si>
  <si>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</si>
  <si>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</si>
  <si>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</si>
  <si>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</si>
  <si>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</si>
  <si>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</si>
  <si>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</si>
  <si>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</si>
  <si>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</si>
  <si>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</si>
  <si>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</si>
  <si>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</si>
  <si>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</si>
  <si>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</si>
  <si>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</si>
  <si>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</si>
  <si>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</si>
  <si>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</si>
  <si>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</si>
  <si>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</si>
  <si>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</si>
  <si>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</si>
  <si>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</si>
  <si>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</si>
  <si>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</si>
  <si>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</si>
  <si>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</si>
  <si>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</si>
  <si>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</si>
  <si>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</si>
  <si>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</si>
  <si>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</si>
  <si>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</si>
  <si>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</si>
  <si>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</si>
  <si>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</si>
  <si>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</si>
  <si>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</si>
  <si>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</si>
  <si>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</si>
  <si>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</si>
  <si>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</si>
  <si>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</si>
  <si>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</si>
  <si>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</si>
  <si>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</si>
  <si>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</si>
  <si>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</si>
  <si>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</si>
  <si>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</si>
  <si>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</si>
  <si>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</si>
  <si>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</si>
  <si>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</si>
  <si>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</si>
  <si>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</si>
  <si>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</si>
  <si>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</si>
  <si>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</si>
  <si>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</si>
  <si>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</si>
  <si>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</si>
  <si>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</si>
  <si>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</si>
  <si>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</si>
  <si>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</si>
  <si>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</si>
  <si>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</si>
  <si>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</si>
  <si>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</si>
  <si>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</si>
  <si>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</si>
  <si>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</si>
  <si>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</si>
  <si>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</si>
  <si>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</si>
  <si>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</si>
  <si>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</si>
  <si>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</si>
  <si>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</si>
  <si>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</si>
  <si>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</si>
  <si>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</si>
  <si>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</si>
  <si>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</si>
  <si>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</si>
  <si>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</si>
  <si>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</si>
  <si>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</si>
  <si>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</si>
  <si>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</si>
  <si>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</si>
  <si>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</si>
  <si>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</si>
  <si>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</si>
  <si>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</si>
  <si>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</si>
  <si>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</si>
  <si>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</si>
  <si>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</si>
  <si>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</si>
  <si>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</si>
  <si>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</si>
  <si>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</si>
  <si>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</si>
  <si>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</si>
  <si>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</si>
  <si>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</si>
  <si>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</si>
  <si>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</si>
  <si>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</si>
  <si>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</si>
  <si>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</si>
  <si>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</si>
  <si>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</si>
  <si>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</si>
  <si>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</si>
  <si>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</si>
  <si>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</si>
  <si>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</si>
  <si>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</si>
  <si>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</si>
  <si>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</si>
  <si>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</si>
  <si>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</si>
  <si>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</si>
  <si>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</si>
  <si>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</si>
  <si>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</si>
  <si>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</si>
  <si>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</si>
  <si>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</si>
  <si>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</si>
  <si>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</si>
  <si>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</si>
  <si>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</si>
  <si>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</si>
  <si>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</si>
  <si>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</si>
  <si>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</si>
  <si>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</si>
  <si>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</si>
  <si>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</si>
  <si>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</si>
  <si>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</si>
  <si>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</si>
  <si>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</si>
  <si>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</si>
  <si>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</si>
  <si>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</si>
  <si>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</si>
  <si>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</si>
  <si>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</si>
  <si>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</si>
  <si>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</si>
  <si>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</si>
  <si>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</si>
  <si>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</si>
  <si>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</si>
  <si>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</si>
  <si>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</si>
  <si>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</si>
  <si>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</si>
  <si>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</si>
  <si>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</si>
  <si>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</si>
  <si>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</si>
  <si>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</si>
  <si>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</si>
  <si>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</si>
  <si>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</si>
  <si>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</si>
  <si>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</si>
  <si>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</si>
  <si>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</si>
  <si>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</si>
  <si>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</si>
  <si>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</si>
  <si>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</si>
  <si>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</si>
  <si>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</si>
  <si>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</si>
  <si>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</si>
  <si>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</si>
  <si>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</si>
  <si>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</si>
  <si>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</si>
  <si>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</si>
  <si>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</si>
  <si>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</si>
  <si>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</si>
  <si>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</si>
  <si>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</si>
  <si>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</si>
  <si>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</si>
  <si>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</si>
  <si>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</si>
  <si>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</si>
  <si>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</si>
  <si>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</si>
  <si>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</si>
  <si>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</si>
  <si>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</si>
  <si>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</si>
  <si>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</si>
  <si>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</si>
  <si>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</si>
  <si>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</si>
  <si>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</si>
  <si>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</si>
  <si>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</si>
  <si>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</si>
  <si>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</si>
  <si>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</si>
  <si>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</si>
  <si>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</si>
  <si>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</si>
  <si>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</si>
  <si>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</si>
  <si>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</si>
  <si>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</si>
  <si>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</si>
  <si>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</si>
  <si>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</si>
  <si>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</si>
  <si>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</si>
  <si>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</si>
  <si>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</si>
  <si>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</si>
  <si>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</si>
  <si>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</si>
  <si>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</si>
  <si>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</si>
  <si>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</si>
  <si>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</si>
  <si>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</si>
  <si>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</si>
  <si>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</si>
  <si>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</si>
  <si>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</si>
  <si>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</si>
  <si>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</si>
  <si>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</si>
  <si>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</si>
  <si>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</si>
  <si>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</si>
  <si>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</si>
  <si>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</si>
  <si>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</si>
  <si>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</si>
  <si>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</si>
  <si>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</si>
  <si>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</si>
  <si>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</si>
  <si>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</si>
  <si>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</si>
  <si>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</si>
  <si>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</si>
  <si>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</si>
  <si>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</si>
  <si>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</si>
  <si>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</si>
  <si>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</si>
  <si>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</si>
  <si>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</si>
  <si>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</si>
  <si>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</si>
  <si>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</si>
  <si>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</si>
  <si>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</si>
  <si>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</si>
  <si>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</si>
  <si>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</si>
  <si>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</si>
  <si>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</si>
  <si>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</si>
  <si>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</si>
  <si>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</si>
  <si>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</si>
  <si>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</si>
  <si>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</si>
  <si>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</si>
  <si>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</si>
  <si>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</si>
  <si>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</si>
  <si>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</si>
  <si>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</si>
  <si>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</si>
  <si>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</si>
  <si>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</si>
  <si>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</si>
  <si>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</si>
  <si>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</si>
  <si>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</si>
  <si>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</si>
  <si>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</si>
  <si>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</si>
  <si>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</si>
  <si>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</si>
  <si>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</si>
  <si>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</si>
  <si>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</si>
  <si>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</si>
  <si>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</si>
  <si>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</si>
  <si>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</si>
  <si>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</si>
  <si>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</si>
  <si>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</si>
  <si>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</si>
  <si>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</si>
  <si>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</si>
  <si>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</si>
  <si>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</si>
  <si>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</si>
  <si>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</si>
  <si>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</si>
  <si>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</si>
  <si>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</si>
  <si>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</si>
  <si>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</si>
  <si>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</si>
  <si>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</si>
  <si>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</si>
  <si>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</si>
  <si>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</si>
  <si>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</si>
  <si>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</si>
  <si>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</si>
  <si>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</si>
  <si>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</si>
  <si>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</si>
  <si>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</si>
  <si>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</si>
  <si>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</si>
  <si>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</si>
  <si>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</si>
  <si>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</si>
  <si>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</si>
  <si>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</si>
  <si>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</si>
  <si>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</si>
  <si>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</si>
  <si>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</si>
  <si>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</si>
  <si>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</si>
  <si>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</si>
  <si>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</si>
  <si>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</si>
  <si>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</si>
  <si>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</si>
  <si>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</si>
  <si>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</si>
  <si>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</si>
  <si>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</si>
  <si>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</si>
  <si>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</si>
  <si>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</si>
  <si>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</si>
  <si>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</si>
  <si>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</si>
  <si>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</si>
  <si>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</si>
  <si>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</si>
  <si>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</si>
  <si>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</si>
  <si>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</si>
  <si>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</si>
  <si>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</si>
  <si>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</si>
  <si>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</si>
  <si>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</si>
  <si>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</si>
  <si>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</si>
  <si>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</si>
  <si>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</si>
  <si>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</si>
  <si>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</si>
  <si>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</si>
  <si>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</si>
  <si>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</si>
  <si>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</si>
  <si>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</si>
  <si>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</si>
  <si>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</si>
  <si>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</si>
  <si>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</si>
  <si>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</si>
  <si>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</si>
  <si>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</si>
  <si>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</si>
  <si>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</si>
  <si>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</si>
  <si>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</si>
  <si>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</si>
  <si>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</si>
  <si>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</si>
  <si>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</si>
  <si>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</si>
  <si>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</si>
  <si>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</si>
  <si>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</si>
  <si>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</si>
  <si>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</si>
  <si>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</si>
  <si>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</si>
  <si>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</si>
  <si>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</si>
  <si>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</si>
  <si>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</si>
  <si>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</si>
  <si>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</si>
  <si>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</si>
  <si>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</si>
  <si>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</si>
  <si>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</si>
  <si>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</si>
  <si>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</si>
  <si>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</si>
  <si>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</si>
  <si>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</si>
  <si>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</si>
  <si>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</si>
  <si>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</si>
  <si>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</si>
  <si>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</si>
  <si>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</si>
  <si>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</si>
  <si>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</si>
  <si>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</si>
  <si>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</si>
  <si>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</si>
  <si>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</si>
  <si>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</si>
  <si>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</si>
  <si>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</si>
  <si>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</si>
  <si>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</si>
  <si>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</si>
  <si>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</si>
  <si>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</si>
  <si>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</si>
  <si>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</si>
  <si>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</si>
  <si>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</si>
  <si>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</si>
  <si>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</si>
  <si>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</si>
  <si>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</si>
  <si>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</si>
  <si>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</si>
  <si>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</si>
  <si>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</si>
  <si>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</si>
  <si>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</si>
  <si>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</si>
  <si>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</si>
  <si>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</si>
  <si>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</si>
  <si>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</si>
  <si>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</si>
  <si>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</si>
  <si>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</si>
  <si>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</si>
  <si>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</si>
  <si>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</si>
  <si>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</si>
  <si>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</si>
  <si>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</si>
  <si>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</si>
  <si>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</si>
  <si>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</si>
  <si>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</si>
  <si>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</si>
  <si>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</si>
  <si>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</si>
  <si>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</si>
  <si>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</si>
  <si>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</si>
  <si>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</si>
  <si>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</si>
  <si>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</si>
  <si>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</si>
  <si>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</si>
  <si>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</si>
  <si>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</si>
  <si>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</si>
  <si>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</si>
  <si>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</si>
  <si>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</si>
  <si>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</si>
  <si>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</si>
  <si>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</si>
  <si>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</si>
  <si>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</si>
  <si>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</si>
  <si>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</si>
  <si>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</si>
  <si>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</si>
  <si>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</si>
  <si>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</si>
  <si>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</si>
  <si>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</si>
  <si>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</si>
  <si>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</si>
  <si>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</si>
  <si>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</si>
  <si>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</si>
  <si>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</si>
  <si>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</si>
  <si>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</si>
  <si>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</si>
  <si>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</si>
  <si>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</si>
  <si>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</si>
  <si>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</si>
  <si>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</si>
  <si>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</si>
  <si>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</si>
  <si>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</si>
  <si>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</si>
  <si>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</si>
  <si>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</si>
  <si>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</si>
  <si>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</si>
  <si>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</si>
  <si>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</si>
  <si>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</si>
  <si>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</si>
  <si>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</si>
  <si>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</si>
  <si>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</si>
  <si>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</si>
  <si>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</si>
  <si>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</si>
  <si>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</si>
  <si>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</si>
  <si>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</si>
  <si>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</si>
  <si>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</si>
  <si>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</si>
  <si>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</si>
  <si>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</si>
  <si>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</si>
  <si>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</si>
  <si>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</si>
  <si>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</si>
  <si>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</si>
  <si>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</si>
  <si>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</si>
  <si>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</si>
  <si>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</si>
  <si>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</si>
  <si>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</si>
  <si>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</si>
  <si>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</si>
  <si>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</si>
  <si>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</si>
  <si>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</si>
  <si>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</si>
  <si>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</si>
  <si>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</si>
  <si>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</si>
  <si>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</si>
  <si>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</si>
  <si>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</si>
  <si>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</si>
  <si>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</si>
  <si>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</si>
  <si>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</si>
  <si>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</si>
  <si>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</si>
  <si>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</si>
  <si>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</si>
  <si>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</si>
  <si>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</si>
  <si>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</si>
  <si>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</si>
  <si>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</si>
  <si>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</si>
  <si>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</si>
  <si>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</si>
  <si>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</si>
  <si>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</si>
  <si>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</si>
  <si>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</si>
  <si>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</si>
  <si>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</si>
  <si>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</si>
  <si>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</si>
  <si>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</si>
  <si>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</si>
  <si>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</si>
  <si>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</si>
  <si>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</si>
  <si>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</si>
  <si>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</si>
  <si>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</si>
  <si>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</si>
  <si>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</si>
  <si>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</si>
  <si>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</si>
  <si>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</si>
  <si>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</si>
  <si>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</si>
  <si>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</si>
  <si>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</si>
  <si>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</si>
  <si>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</si>
  <si>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</si>
  <si>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</si>
  <si>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</si>
  <si>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</si>
  <si>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</si>
  <si>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</si>
  <si>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</si>
  <si>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</si>
  <si>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</si>
  <si>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</si>
  <si>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</si>
  <si>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</si>
  <si>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</si>
  <si>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</si>
  <si>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</si>
  <si>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</si>
  <si>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</si>
  <si>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</si>
  <si>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</si>
  <si>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</si>
  <si>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</si>
  <si>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</si>
  <si>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</si>
  <si>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</si>
  <si>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</si>
  <si>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</si>
  <si>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</si>
  <si>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</si>
  <si>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</si>
  <si>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</si>
  <si>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</si>
  <si>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</si>
  <si>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</si>
  <si>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</si>
  <si>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</si>
  <si>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</si>
  <si>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</si>
  <si>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</si>
  <si>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</si>
  <si>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</si>
  <si>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</si>
  <si>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</si>
  <si>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</si>
  <si>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</si>
  <si>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</si>
  <si>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</si>
  <si>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</si>
  <si>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</si>
  <si>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</si>
  <si>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</si>
  <si>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</si>
  <si>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</si>
  <si>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</si>
  <si>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</si>
  <si>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</si>
  <si>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</si>
  <si>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</si>
  <si>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</si>
  <si>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</si>
  <si>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</si>
  <si>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</si>
  <si>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</si>
  <si>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</si>
  <si>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</si>
  <si>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</si>
  <si>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</si>
  <si>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</si>
  <si>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</si>
  <si>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</si>
  <si>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</si>
  <si>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</si>
  <si>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</si>
  <si>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</si>
  <si>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</si>
  <si>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</si>
  <si>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</si>
  <si>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</si>
  <si>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</si>
  <si>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</si>
  <si>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</si>
  <si>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</si>
  <si>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</si>
  <si>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</si>
  <si>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</si>
  <si>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</si>
  <si>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</si>
  <si>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</si>
  <si>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</si>
  <si>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</si>
  <si>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</si>
  <si>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</si>
  <si>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</si>
  <si>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</si>
  <si>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</si>
  <si>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</si>
  <si>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</si>
  <si>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</si>
  <si>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</si>
  <si>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</si>
  <si>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</si>
  <si>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</si>
  <si>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</si>
  <si>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</si>
  <si>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</si>
  <si>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</si>
  <si>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</si>
  <si>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</si>
  <si>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</si>
  <si>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</si>
  <si>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</si>
  <si>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</si>
  <si>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</si>
  <si>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</si>
  <si>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</si>
  <si>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</si>
  <si>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</si>
  <si>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</si>
  <si>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</si>
  <si>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</si>
  <si>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</si>
  <si>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</si>
  <si>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</si>
  <si>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</si>
  <si>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</si>
  <si>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</si>
  <si>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</si>
  <si>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</si>
  <si>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</si>
  <si>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</si>
  <si>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</si>
  <si>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</si>
  <si>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</si>
  <si>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</si>
  <si>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</si>
  <si>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</si>
  <si>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</si>
  <si>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</si>
  <si>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</si>
  <si>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</si>
  <si>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</si>
  <si>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</si>
  <si>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</si>
  <si>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</si>
  <si>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</si>
  <si>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</si>
  <si>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</si>
  <si>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</si>
  <si>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</si>
  <si>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</si>
  <si>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</si>
  <si>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</si>
  <si>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</si>
  <si>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</si>
  <si>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</si>
  <si>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</si>
  <si>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</si>
  <si>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</si>
  <si>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</si>
  <si>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</si>
  <si>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</si>
  <si>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</si>
  <si>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</si>
  <si>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</si>
  <si>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</si>
  <si>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</si>
  <si>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</si>
  <si>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</si>
  <si>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</si>
  <si>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</si>
  <si>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</si>
  <si>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</si>
  <si>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</si>
  <si>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</si>
  <si>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</si>
  <si>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</si>
  <si>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</si>
  <si>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</si>
  <si>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</si>
  <si>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</si>
  <si>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</si>
  <si>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</si>
  <si>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</si>
  <si>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</si>
  <si>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</si>
  <si>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</si>
  <si>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</si>
  <si>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</si>
  <si>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</si>
  <si>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</si>
  <si>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</si>
  <si>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</si>
  <si>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</si>
  <si>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</si>
  <si>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</si>
  <si>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</si>
  <si>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</si>
  <si>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</si>
  <si>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</si>
  <si>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</si>
  <si>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</si>
  <si>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</si>
  <si>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</si>
  <si>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</si>
  <si>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</si>
  <si>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</si>
  <si>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</si>
  <si>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</si>
  <si>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</si>
  <si>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</si>
  <si>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</si>
  <si>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</si>
  <si>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</si>
  <si>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</si>
  <si>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</si>
  <si>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</si>
  <si>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</si>
  <si>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</si>
  <si>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</si>
  <si>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</si>
  <si>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</si>
  <si>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</si>
  <si>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</si>
  <si>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</si>
  <si>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</si>
  <si>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</si>
  <si>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</si>
  <si>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</si>
  <si>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</si>
  <si>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</si>
  <si>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</si>
  <si>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</si>
  <si>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</si>
  <si>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</si>
  <si>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</si>
  <si>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</si>
  <si>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</si>
  <si>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</si>
  <si>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</si>
  <si>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</si>
  <si>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</si>
  <si>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</si>
  <si>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</si>
  <si>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</si>
  <si>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</si>
  <si>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</si>
  <si>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</si>
  <si>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</si>
  <si>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</si>
  <si>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</si>
  <si>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</si>
  <si>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</si>
  <si>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</si>
  <si>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</si>
  <si>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</si>
  <si>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</si>
  <si>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</si>
  <si>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</si>
  <si>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</si>
  <si>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</si>
  <si>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</si>
  <si>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</si>
  <si>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</si>
  <si>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</si>
  <si>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</si>
  <si>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</si>
  <si>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</si>
  <si>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</si>
  <si>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</si>
  <si>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</si>
  <si>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</si>
  <si>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</si>
  <si>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</si>
  <si>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</si>
  <si>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</si>
  <si>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</si>
  <si>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</si>
  <si>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</si>
  <si>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</si>
  <si>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</si>
  <si>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</si>
  <si>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</si>
  <si>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</si>
  <si>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</si>
  <si>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</si>
  <si>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</si>
  <si>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</si>
  <si>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</si>
  <si>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</si>
  <si>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</si>
  <si>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</si>
  <si>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</si>
  <si>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</si>
  <si>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</si>
  <si>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</si>
  <si>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</si>
  <si>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</si>
  <si>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</si>
  <si>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</si>
  <si>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</si>
  <si>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</si>
  <si>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</si>
  <si>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</si>
  <si>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</si>
  <si>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</si>
  <si>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</si>
  <si>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</si>
  <si>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</si>
  <si>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</si>
  <si>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</si>
  <si>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</si>
  <si>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</si>
  <si>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</si>
  <si>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</si>
  <si>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</si>
  <si>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</si>
  <si>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</si>
  <si>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</si>
  <si>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</si>
  <si>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</si>
  <si>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</si>
  <si>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</si>
  <si>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</si>
  <si>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</si>
  <si>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</si>
  <si>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</si>
  <si>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</si>
  <si>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</si>
  <si>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</si>
  <si>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</si>
  <si>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</si>
  <si>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</si>
  <si>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</si>
  <si>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</si>
  <si>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</si>
  <si>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</si>
  <si>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</si>
  <si>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</si>
  <si>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</si>
  <si>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</si>
  <si>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</si>
  <si>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</si>
  <si>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</si>
  <si>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</si>
  <si>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</si>
  <si>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</si>
  <si>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</si>
  <si>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</si>
  <si>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</si>
  <si>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</si>
  <si>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</si>
  <si>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</si>
  <si>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</si>
  <si>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</si>
  <si>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</si>
  <si>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</si>
  <si>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</si>
  <si>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</si>
  <si>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</si>
  <si>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</si>
  <si>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</si>
  <si>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</si>
  <si>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</si>
  <si>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</si>
  <si>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</si>
  <si>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</si>
  <si>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</si>
  <si>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</si>
  <si>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</si>
  <si>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</si>
  <si>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</si>
  <si>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</si>
  <si>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</si>
  <si>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</si>
  <si>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</si>
  <si>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</si>
  <si>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</si>
  <si>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</si>
  <si>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</si>
  <si>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</si>
  <si>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</si>
  <si>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</si>
  <si>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</si>
  <si>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</si>
  <si>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</si>
  <si>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</si>
  <si>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</si>
  <si>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</si>
  <si>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</si>
  <si>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</si>
  <si>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</si>
  <si>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</si>
  <si>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</si>
  <si>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</si>
  <si>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</si>
  <si>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</si>
  <si>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</si>
  <si>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</si>
  <si>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</si>
  <si>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</si>
  <si>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</si>
  <si>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</si>
  <si>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</si>
  <si>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</si>
  <si>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</si>
  <si>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</si>
  <si>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</si>
  <si>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</si>
  <si>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</si>
  <si>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</si>
  <si>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</si>
  <si>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</si>
  <si>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</si>
  <si>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</si>
  <si>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</si>
  <si>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</si>
  <si>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</si>
  <si>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</si>
  <si>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</si>
  <si>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</si>
  <si>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</si>
  <si>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</si>
  <si>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</si>
  <si>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</si>
  <si>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</si>
  <si>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</si>
  <si>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</si>
  <si>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</si>
  <si>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</si>
  <si>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</si>
  <si>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</si>
  <si>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</si>
  <si>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</si>
  <si>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</si>
  <si>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</si>
  <si>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</si>
  <si>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</si>
  <si>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</si>
  <si>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</si>
  <si>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</si>
  <si>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</si>
  <si>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</si>
  <si>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</si>
  <si>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</si>
  <si>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</si>
  <si>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</si>
  <si>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</si>
  <si>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</si>
  <si>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</si>
  <si>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</si>
  <si>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</si>
  <si>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</si>
  <si>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</si>
  <si>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</si>
  <si>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</si>
  <si>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</si>
  <si>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</si>
  <si>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</si>
  <si>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</si>
  <si>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</si>
  <si>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</si>
  <si>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</si>
  <si>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</si>
  <si>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</si>
  <si>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</si>
  <si>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</si>
  <si>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</si>
  <si>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</si>
  <si>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</si>
  <si>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</si>
  <si>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</si>
  <si>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</si>
  <si>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</si>
  <si>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</si>
  <si>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</si>
  <si>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</si>
  <si>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</si>
  <si>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</si>
  <si>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</si>
  <si>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</si>
  <si>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</si>
  <si>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</si>
  <si>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</si>
  <si>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</si>
  <si>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</si>
  <si>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</si>
  <si>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</si>
  <si>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</si>
  <si>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</si>
  <si>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</si>
  <si>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</si>
  <si>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</si>
  <si>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</si>
  <si>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</si>
  <si>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</si>
  <si>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</si>
  <si>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</si>
  <si>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</si>
  <si>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</si>
  <si>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</si>
  <si>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</si>
  <si>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</si>
  <si>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</si>
  <si>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</si>
  <si>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</si>
  <si>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</si>
  <si>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</si>
  <si>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</si>
  <si>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</si>
  <si>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</si>
  <si>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</si>
  <si>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</si>
  <si>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</si>
  <si>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</si>
  <si>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</si>
  <si>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</si>
  <si>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</si>
  <si>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</si>
  <si>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</si>
  <si>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</si>
  <si>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</si>
  <si>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</si>
  <si>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</si>
  <si>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</si>
  <si>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</si>
  <si>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</si>
  <si>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</si>
  <si>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</si>
  <si>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</si>
  <si>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</si>
  <si>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</si>
  <si>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</si>
  <si>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</si>
  <si>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</si>
  <si>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</si>
  <si>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</si>
  <si>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</si>
  <si>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</si>
  <si>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</si>
  <si>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</si>
  <si>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</si>
  <si>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</si>
  <si>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</si>
  <si>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</si>
  <si>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</si>
  <si>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</si>
  <si>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</si>
  <si>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</si>
  <si>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</si>
  <si>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</si>
  <si>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</si>
  <si>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</si>
  <si>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</si>
  <si>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</si>
  <si>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</si>
  <si>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</si>
  <si>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</si>
  <si>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</si>
  <si>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</si>
  <si>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</si>
  <si>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</si>
  <si>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</si>
  <si>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</si>
  <si>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</si>
  <si>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</si>
  <si>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</si>
  <si>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</si>
  <si>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</si>
  <si>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</si>
  <si>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</si>
  <si>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</si>
  <si>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</si>
  <si>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</si>
  <si>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</si>
  <si>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</si>
  <si>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</si>
  <si>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</si>
  <si>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</si>
  <si>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</si>
  <si>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</si>
  <si>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</si>
  <si>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</si>
  <si>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</si>
  <si>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</si>
  <si>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</si>
  <si>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</si>
  <si>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</si>
  <si>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</si>
  <si>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</si>
  <si>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</si>
  <si>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</si>
  <si>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</si>
  <si>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</si>
  <si>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</si>
  <si>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</si>
  <si>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</si>
  <si>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</si>
  <si>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</si>
  <si>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</si>
  <si>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</si>
  <si>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</si>
  <si>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</si>
  <si>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</si>
  <si>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</si>
  <si>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</si>
  <si>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</si>
  <si>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</si>
  <si>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</si>
  <si>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</si>
  <si>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</si>
  <si>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</si>
  <si>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</si>
  <si>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</si>
  <si>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</si>
  <si>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</si>
  <si>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</si>
  <si>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</si>
  <si>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</si>
  <si>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</si>
  <si>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</si>
  <si>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</si>
  <si>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</si>
  <si>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</si>
  <si>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</si>
  <si>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</si>
  <si>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</si>
  <si>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</si>
  <si>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</si>
  <si>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</si>
  <si>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</si>
  <si>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</si>
  <si>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</si>
  <si>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</si>
  <si>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</si>
  <si>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</si>
  <si>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</si>
  <si>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</si>
  <si>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</si>
  <si>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</si>
  <si>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</si>
  <si>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</si>
  <si>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</si>
  <si>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</si>
  <si>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</si>
  <si>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</si>
  <si>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</si>
  <si>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</si>
  <si>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</si>
  <si>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</si>
  <si>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</si>
  <si>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</si>
  <si>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</si>
  <si>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</si>
  <si>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</si>
  <si>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</si>
  <si>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</si>
  <si>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</si>
  <si>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</si>
  <si>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</si>
  <si>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</si>
  <si>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</si>
  <si>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</si>
  <si>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</si>
  <si>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</si>
  <si>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</si>
  <si>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</si>
  <si>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</si>
  <si>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</si>
  <si>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</si>
  <si>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</si>
  <si>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</si>
  <si>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</si>
  <si>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</si>
  <si>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</si>
  <si>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</si>
  <si>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</si>
  <si>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</si>
  <si>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</si>
  <si>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</si>
  <si>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</si>
  <si>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</si>
  <si>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</si>
  <si>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</si>
  <si>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</si>
  <si>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</si>
  <si>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</si>
  <si>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</si>
  <si>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</si>
  <si>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</si>
  <si>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</si>
  <si>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</si>
  <si>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</si>
  <si>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</si>
  <si>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</si>
  <si>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</si>
  <si>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</si>
  <si>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</si>
  <si>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</si>
  <si>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</si>
  <si>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</si>
  <si>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</si>
  <si>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</si>
  <si>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</si>
  <si>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</si>
  <si>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</si>
  <si>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</si>
  <si>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</si>
  <si>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</si>
  <si>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</si>
  <si>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</si>
  <si>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</si>
  <si>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</si>
  <si>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</si>
  <si>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</si>
  <si>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</si>
  <si>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</si>
  <si>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</si>
  <si>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</si>
  <si>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</si>
  <si>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</si>
  <si>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</si>
  <si>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</si>
  <si>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</si>
  <si>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</si>
  <si>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</si>
  <si>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</si>
  <si>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</si>
  <si>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</si>
  <si>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</si>
  <si>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</si>
  <si>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</si>
  <si>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</si>
  <si>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</si>
  <si>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</si>
  <si>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</si>
  <si>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</si>
  <si>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</si>
  <si>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</si>
  <si>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</si>
  <si>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</si>
  <si>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</si>
  <si>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</si>
  <si>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</si>
  <si>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</si>
  <si>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</si>
  <si>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</si>
  <si>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</si>
  <si>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</si>
  <si>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</si>
  <si>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</si>
  <si>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</si>
  <si>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</si>
  <si>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</si>
  <si>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</si>
  <si>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</si>
  <si>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</si>
  <si>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</si>
  <si>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</si>
  <si>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</si>
  <si>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</si>
  <si>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</si>
  <si>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</si>
  <si>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</si>
  <si>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</si>
  <si>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</si>
  <si>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</si>
  <si>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</si>
  <si>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</si>
  <si>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</si>
  <si>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</si>
  <si>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</si>
  <si>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</si>
  <si>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</si>
  <si>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</si>
  <si>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</si>
  <si>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</si>
  <si>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</si>
  <si>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</si>
  <si>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</si>
  <si>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</si>
  <si>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</si>
  <si>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</si>
  <si>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</si>
  <si>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</si>
  <si>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</si>
  <si>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</si>
  <si>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</si>
  <si>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</si>
  <si>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</si>
  <si>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</si>
  <si>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</si>
  <si>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</si>
  <si>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</si>
  <si>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</si>
  <si>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</si>
  <si>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</si>
  <si>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</si>
  <si>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</si>
  <si>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</si>
  <si>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</si>
  <si>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</si>
  <si>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</si>
  <si>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</si>
  <si>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</si>
  <si>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</si>
  <si>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</si>
  <si>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</si>
  <si>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</si>
  <si>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</si>
  <si>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</si>
  <si>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</si>
  <si>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</si>
  <si>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</si>
  <si>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</si>
  <si>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</si>
  <si>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</si>
  <si>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</si>
  <si>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</si>
  <si>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</si>
  <si>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</si>
  <si>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</si>
  <si>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</si>
  <si>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</si>
  <si>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</si>
  <si>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</si>
  <si>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</si>
  <si>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</si>
  <si>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</si>
  <si>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</si>
  <si>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</si>
  <si>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</si>
  <si>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</si>
  <si>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</si>
  <si>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</si>
  <si>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</si>
  <si>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</si>
  <si>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</si>
  <si>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</si>
  <si>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</si>
  <si>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</si>
  <si>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</si>
  <si>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</si>
  <si>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</si>
  <si>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</si>
  <si>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</si>
  <si>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</si>
  <si>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</si>
  <si>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</si>
  <si>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</si>
  <si>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</si>
  <si>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</si>
  <si>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</si>
  <si>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</si>
  <si>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</si>
  <si>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</si>
  <si>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</si>
  <si>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</si>
  <si>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</si>
  <si>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</si>
  <si>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</si>
  <si>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</si>
  <si>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</si>
  <si>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</si>
  <si>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</si>
  <si>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</si>
  <si>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</si>
  <si>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</si>
  <si>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</si>
  <si>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</si>
  <si>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</si>
  <si>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</si>
  <si>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</si>
  <si>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</si>
  <si>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</si>
  <si>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</si>
  <si>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</si>
  <si>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</si>
  <si>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</si>
  <si>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</si>
  <si>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</si>
  <si>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</si>
  <si>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</si>
  <si>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</si>
  <si>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</si>
  <si>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</si>
  <si>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</si>
  <si>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</si>
  <si>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</si>
  <si>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</si>
  <si>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</si>
  <si>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</si>
  <si>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</si>
  <si>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</si>
  <si>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</si>
  <si>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</si>
  <si>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</si>
  <si>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</si>
  <si>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</si>
  <si>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</si>
  <si>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</si>
  <si>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</si>
  <si>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</si>
  <si>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</si>
  <si>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</si>
  <si>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</si>
  <si>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</si>
  <si>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</si>
  <si>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</si>
  <si>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</si>
  <si>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</si>
  <si>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</si>
  <si>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</si>
  <si>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</si>
  <si>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</si>
  <si>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</si>
  <si>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</si>
  <si>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</si>
  <si>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</si>
  <si>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</si>
  <si>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</si>
  <si>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</si>
  <si>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</si>
  <si>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</si>
  <si>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</si>
  <si>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</si>
  <si>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</si>
  <si>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</si>
  <si>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</si>
  <si>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</si>
  <si>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</si>
  <si>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</si>
  <si>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</si>
  <si>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</si>
  <si>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</si>
  <si>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</si>
  <si>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</si>
  <si>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</si>
  <si>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</si>
  <si>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</si>
  <si>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</si>
  <si>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</si>
  <si>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</si>
  <si>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</si>
  <si>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</si>
  <si>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</si>
  <si>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</si>
  <si>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</si>
  <si>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</si>
  <si>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</si>
  <si>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</si>
  <si>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</si>
  <si>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</si>
  <si>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</si>
  <si>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</si>
  <si>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</si>
  <si>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</si>
  <si>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</si>
  <si>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</si>
  <si>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</si>
  <si>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</si>
  <si>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</si>
  <si>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</si>
  <si>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</si>
  <si>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</si>
  <si>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</si>
  <si>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</si>
  <si>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</si>
  <si>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</si>
  <si>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</si>
  <si>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</si>
  <si>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</si>
  <si>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</si>
  <si>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</si>
  <si>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</si>
  <si>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</si>
  <si>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</si>
  <si>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</si>
  <si>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</si>
  <si>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</si>
  <si>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</si>
  <si>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</si>
  <si>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</si>
  <si>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</si>
  <si>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</si>
  <si>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</si>
  <si>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</si>
  <si>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</si>
  <si>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</si>
  <si>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</si>
  <si>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</si>
  <si>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</si>
  <si>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</si>
  <si>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</si>
  <si>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</si>
  <si>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</si>
  <si>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</si>
  <si>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</si>
  <si>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</si>
  <si>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</si>
  <si>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</si>
  <si>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</si>
  <si>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</si>
  <si>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</si>
  <si>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</si>
  <si>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</si>
  <si>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</si>
  <si>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</si>
  <si>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</si>
  <si>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</si>
  <si>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</si>
  <si>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</si>
  <si>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</si>
  <si>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</si>
  <si>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</si>
  <si>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</si>
  <si>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</si>
  <si>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</si>
  <si>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</si>
  <si>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</si>
  <si>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</si>
  <si>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</si>
  <si>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</si>
  <si>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</si>
  <si>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</si>
  <si>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</si>
  <si>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</si>
  <si>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</si>
  <si>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</si>
  <si>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</si>
  <si>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</si>
  <si>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</si>
  <si>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</si>
  <si>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</si>
  <si>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</si>
  <si>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</si>
  <si>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</si>
  <si>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</si>
  <si>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</si>
  <si>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</si>
  <si>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</si>
  <si>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</si>
  <si>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</si>
  <si>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</si>
  <si>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</si>
  <si>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</si>
  <si>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</si>
  <si>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</si>
  <si>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</si>
  <si>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</si>
  <si>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</si>
  <si>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</si>
  <si>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</si>
  <si>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</si>
  <si>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</si>
  <si>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</si>
  <si>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</si>
  <si>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</si>
  <si>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</si>
  <si>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</si>
  <si>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</si>
  <si>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</si>
  <si>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</si>
  <si>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</si>
  <si>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</si>
  <si>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</si>
  <si>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</si>
  <si>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</si>
  <si>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</si>
  <si>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</si>
  <si>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</si>
  <si>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</si>
  <si>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</si>
  <si>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</si>
  <si>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</si>
  <si>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</si>
  <si>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</si>
  <si>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</si>
  <si>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</si>
  <si>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</si>
  <si>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</si>
  <si>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</si>
  <si>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</si>
  <si>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</si>
  <si>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</si>
  <si>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</si>
  <si>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</si>
  <si>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</si>
  <si>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</si>
  <si>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</si>
  <si>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</si>
  <si>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</si>
  <si>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</si>
  <si>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</si>
  <si>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</si>
  <si>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</si>
  <si>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</si>
  <si>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</si>
  <si>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</si>
  <si>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</si>
  <si>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</si>
  <si>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</si>
  <si>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</si>
  <si>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</si>
  <si>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</si>
  <si>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</si>
  <si>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</si>
  <si>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</si>
  <si>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</si>
  <si>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</si>
  <si>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</si>
  <si>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</si>
  <si>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</si>
  <si>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</si>
  <si>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</si>
  <si>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</si>
  <si>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</si>
  <si>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</si>
  <si>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</si>
  <si>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</si>
  <si>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</si>
  <si>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</si>
  <si>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</si>
  <si>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</si>
  <si>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</si>
  <si>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</si>
  <si>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</si>
  <si>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</si>
  <si>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</si>
  <si>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</si>
  <si>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</si>
  <si>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</si>
  <si>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</si>
  <si>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</si>
  <si>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</si>
  <si>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</si>
  <si>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</si>
  <si>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</si>
  <si>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</si>
  <si>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</si>
  <si>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</si>
  <si>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</si>
  <si>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</si>
  <si>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</si>
  <si>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</si>
  <si>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</si>
  <si>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</si>
  <si>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</si>
  <si>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</si>
  <si>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</si>
  <si>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</si>
  <si>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</si>
  <si>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</si>
  <si>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</si>
  <si>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</si>
  <si>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</si>
  <si>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</si>
  <si>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</si>
  <si>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</si>
  <si>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</si>
  <si>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</si>
  <si>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</si>
  <si>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</si>
  <si>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</si>
  <si>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</si>
  <si>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</si>
  <si>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</si>
  <si>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</si>
  <si>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</si>
  <si>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</si>
  <si>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</si>
  <si>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</si>
  <si>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</si>
  <si>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</si>
  <si>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</si>
  <si>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</si>
  <si>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</si>
  <si>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</si>
  <si>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</si>
  <si>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</si>
  <si>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</si>
  <si>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</si>
  <si>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</si>
  <si>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</si>
  <si>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</si>
  <si>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</si>
  <si>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</si>
  <si>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</si>
  <si>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</si>
  <si>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</si>
  <si>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</si>
  <si>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</si>
  <si>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</si>
  <si>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</si>
  <si>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</si>
  <si>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</si>
  <si>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</si>
  <si>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</si>
  <si>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</si>
  <si>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</si>
  <si>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</si>
  <si>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</si>
  <si>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</si>
  <si>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</si>
  <si>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</si>
  <si>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</si>
  <si>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</si>
  <si>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</si>
  <si>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</si>
  <si>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</si>
  <si>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</si>
  <si>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</si>
  <si>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</si>
  <si>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</si>
  <si>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</si>
  <si>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</si>
  <si>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</si>
  <si>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</si>
  <si>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</si>
  <si>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</si>
  <si>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</si>
  <si>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</si>
  <si>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</si>
  <si>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</si>
  <si>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</si>
  <si>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</si>
  <si>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</si>
  <si>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</si>
  <si>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</si>
  <si>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</si>
  <si>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</si>
  <si>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</si>
  <si>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</si>
  <si>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</si>
  <si>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</si>
  <si>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</si>
  <si>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</si>
  <si>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</si>
  <si>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</si>
  <si>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</si>
  <si>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</si>
  <si>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</si>
  <si>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</si>
  <si>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</si>
  <si>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</si>
  <si>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</si>
  <si>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</si>
  <si>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</si>
  <si>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</si>
  <si>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</si>
  <si>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</si>
  <si>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</si>
  <si>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</si>
  <si>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</si>
  <si>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</si>
  <si>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</si>
  <si>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</si>
  <si>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</si>
  <si>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</si>
  <si>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</si>
  <si>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</si>
  <si>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</si>
  <si>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</si>
  <si>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</si>
  <si>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</si>
  <si>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</si>
  <si>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</si>
  <si>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</si>
  <si>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</si>
  <si>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</si>
  <si>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</si>
  <si>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</si>
  <si>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</si>
  <si>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</si>
  <si>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</si>
  <si>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</si>
  <si>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</si>
  <si>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</si>
  <si>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</si>
  <si>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</si>
  <si>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</si>
  <si>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</si>
  <si>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</si>
  <si>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</si>
  <si>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</si>
  <si>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</si>
  <si>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</si>
  <si>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</si>
  <si>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</si>
  <si>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</si>
  <si>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</si>
  <si>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</si>
  <si>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</si>
  <si>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</si>
  <si>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</si>
  <si>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</si>
  <si>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</si>
  <si>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</si>
  <si>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</si>
  <si>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</si>
  <si>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</si>
  <si>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</si>
  <si>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</si>
  <si>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</si>
  <si>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</si>
  <si>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</si>
  <si>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</si>
  <si>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</si>
  <si>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</si>
  <si>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</si>
  <si>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</si>
  <si>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</si>
  <si>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</si>
  <si>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</si>
  <si>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</si>
  <si>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</si>
  <si>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</si>
  <si>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</si>
  <si>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</si>
  <si>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</si>
  <si>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</si>
  <si>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</si>
  <si>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</si>
  <si>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</si>
  <si>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</si>
  <si>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</si>
  <si>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</si>
  <si>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</si>
  <si>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</si>
  <si>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</si>
  <si>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</si>
  <si>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</si>
  <si>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</si>
  <si>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</si>
  <si>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</si>
  <si>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</si>
  <si>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</si>
  <si>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</si>
  <si>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</si>
  <si>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</si>
  <si>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</si>
  <si>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</si>
  <si>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</si>
  <si>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</si>
  <si>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</si>
  <si>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</si>
  <si>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</si>
  <si>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</si>
  <si>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</si>
  <si>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</si>
  <si>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</si>
  <si>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</si>
  <si>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</si>
  <si>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</si>
  <si>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</si>
  <si>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</si>
  <si>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</si>
  <si>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</si>
  <si>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</si>
  <si>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</si>
  <si>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</si>
  <si>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</si>
  <si>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</si>
  <si>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</si>
  <si>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</si>
  <si>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</si>
  <si>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</si>
  <si>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</si>
  <si>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</si>
  <si>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</si>
  <si>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</si>
  <si>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</si>
  <si>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</si>
  <si>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</si>
  <si>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</si>
  <si>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</si>
  <si>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</si>
  <si>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</si>
  <si>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</si>
  <si>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</si>
  <si>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</si>
  <si>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</si>
  <si>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</si>
  <si>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</si>
  <si>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</si>
  <si>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</si>
  <si>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</si>
  <si>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</si>
  <si>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</si>
  <si>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</si>
  <si>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</si>
  <si>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</si>
  <si>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</si>
  <si>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</si>
  <si>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</si>
  <si>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</si>
  <si>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</si>
  <si>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</si>
  <si>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</si>
  <si>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</si>
  <si>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</si>
  <si>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</si>
  <si>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</si>
  <si>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</si>
  <si>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</si>
  <si>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</si>
  <si>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</si>
  <si>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</si>
  <si>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</si>
  <si>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</si>
  <si>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</si>
  <si>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</si>
  <si>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</si>
  <si>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</si>
  <si>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</si>
  <si>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</si>
  <si>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</si>
  <si>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</si>
  <si>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</si>
  <si>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</si>
  <si>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</si>
  <si>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</si>
  <si>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</si>
  <si>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</si>
  <si>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</si>
  <si>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</si>
  <si>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</si>
  <si>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</si>
  <si>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</si>
  <si>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</si>
  <si>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</si>
  <si>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</si>
  <si>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</si>
  <si>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</si>
  <si>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</si>
  <si>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</si>
  <si>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</si>
  <si>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</si>
  <si>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</si>
  <si>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</si>
  <si>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</si>
  <si>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</si>
  <si>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</si>
  <si>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</si>
  <si>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</si>
  <si>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</si>
  <si>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</si>
  <si>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</si>
  <si>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</si>
  <si>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</si>
  <si>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</si>
  <si>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</si>
  <si>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</si>
  <si>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</si>
  <si>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</si>
  <si>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</si>
  <si>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</si>
  <si>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</si>
  <si>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</si>
  <si>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</si>
  <si>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</si>
  <si>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</si>
  <si>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</si>
  <si>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</si>
  <si>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</si>
  <si>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</si>
  <si>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</si>
  <si>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</si>
  <si>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</si>
  <si>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</si>
  <si>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</si>
  <si>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</si>
  <si>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</si>
  <si>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</si>
  <si>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</si>
  <si>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</si>
  <si>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</si>
  <si>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</si>
  <si>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</si>
  <si>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</si>
  <si>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</si>
  <si>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</si>
  <si>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</si>
  <si>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</si>
  <si>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</si>
  <si>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</si>
  <si>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</si>
  <si>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</si>
  <si>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</si>
  <si>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</si>
  <si>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</si>
  <si>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</si>
  <si>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</si>
  <si>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</si>
  <si>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</si>
  <si>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</si>
  <si>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</si>
  <si>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</si>
  <si>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</si>
  <si>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</si>
  <si>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</si>
  <si>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</si>
  <si>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</si>
  <si>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</si>
  <si>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</si>
  <si>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</si>
  <si>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</si>
  <si>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</si>
  <si>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</si>
  <si>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</si>
  <si>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</si>
  <si>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</si>
  <si>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</si>
  <si>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</si>
  <si>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</si>
  <si>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</si>
  <si>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</si>
  <si>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</si>
  <si>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</si>
  <si>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</si>
  <si>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</si>
  <si>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</si>
  <si>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</si>
  <si>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</si>
  <si>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</si>
  <si>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</si>
  <si>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</si>
  <si>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</si>
  <si>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</si>
  <si>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</si>
  <si>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</si>
  <si>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</si>
  <si>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</si>
  <si>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</si>
  <si>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</si>
  <si>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</si>
  <si>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</si>
  <si>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</si>
  <si>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</si>
  <si>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</si>
  <si>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</si>
  <si>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</si>
  <si>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</si>
  <si>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</si>
  <si>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</si>
  <si>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</si>
  <si>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</si>
  <si>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</si>
  <si>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</si>
  <si>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</si>
  <si>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</si>
  <si>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</si>
  <si>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</si>
  <si>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</si>
  <si>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</si>
  <si>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</si>
  <si>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</si>
  <si>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</si>
  <si>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</si>
  <si>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</si>
  <si>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</si>
  <si>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</si>
  <si>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</si>
  <si>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</si>
  <si>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</si>
  <si>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</si>
  <si>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</si>
  <si>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</si>
  <si>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</si>
  <si>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</si>
  <si>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</si>
  <si>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</si>
  <si>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</si>
  <si>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</si>
  <si>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</si>
  <si>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</si>
  <si>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</si>
  <si>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</si>
  <si>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</si>
  <si>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</si>
  <si>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</si>
  <si>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</si>
  <si>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</si>
  <si>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</si>
  <si>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</si>
  <si>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</si>
  <si>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</si>
  <si>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</si>
  <si>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</si>
  <si>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</si>
  <si>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</si>
  <si>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</si>
  <si>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</si>
  <si>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</si>
  <si>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</si>
  <si>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</si>
  <si>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</si>
  <si>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</si>
  <si>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</si>
  <si>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</si>
  <si>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</si>
  <si>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</si>
  <si>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</si>
  <si>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</si>
  <si>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</si>
  <si>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</si>
  <si>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</si>
  <si>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</si>
  <si>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</si>
  <si>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</si>
  <si>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</si>
  <si>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</si>
  <si>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</si>
  <si>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</si>
  <si>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</si>
  <si>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</si>
  <si>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</si>
  <si>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</si>
  <si>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</si>
  <si>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</si>
  <si>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</si>
  <si>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</si>
  <si>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</si>
  <si>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</si>
  <si>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</si>
  <si>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</si>
  <si>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</si>
  <si>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</si>
  <si>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</si>
  <si>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</si>
  <si>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</si>
  <si>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</si>
  <si>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</si>
  <si>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</si>
  <si>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</si>
  <si>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</si>
  <si>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</si>
  <si>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</si>
  <si>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</si>
  <si>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</si>
  <si>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</si>
  <si>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</si>
  <si>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</si>
  <si>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</si>
  <si>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</si>
  <si>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</si>
  <si>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</si>
  <si>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</si>
  <si>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</si>
  <si>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</si>
  <si>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</si>
  <si>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</si>
  <si>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</si>
  <si>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</si>
  <si>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</si>
  <si>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</si>
  <si>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</si>
  <si>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</si>
  <si>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</si>
  <si>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</si>
  <si>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</si>
  <si>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</si>
  <si>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</si>
  <si>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</si>
  <si>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</si>
  <si>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</si>
  <si>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</si>
  <si>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</si>
  <si>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</si>
  <si>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</si>
  <si>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</si>
  <si>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</si>
  <si>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</si>
  <si>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</si>
  <si>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</si>
  <si>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</si>
  <si>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</si>
  <si>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</si>
  <si>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</si>
  <si>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</si>
  <si>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</si>
  <si>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</si>
  <si>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</si>
  <si>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</si>
  <si>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</si>
  <si>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</si>
  <si>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</si>
  <si>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</si>
  <si>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</si>
  <si>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</si>
  <si>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</si>
  <si>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</si>
  <si>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</si>
  <si>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</si>
  <si>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</si>
  <si>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</si>
  <si>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</si>
  <si>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</si>
  <si>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</si>
  <si>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</si>
  <si>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</si>
  <si>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</si>
  <si>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</si>
  <si>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</si>
  <si>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</si>
  <si>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</si>
  <si>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</si>
  <si>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</si>
  <si>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</si>
  <si>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</si>
  <si>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</si>
  <si>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</si>
  <si>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</si>
  <si>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</si>
  <si>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</si>
  <si>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</si>
  <si>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</si>
  <si>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</si>
  <si>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</si>
  <si>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</si>
  <si>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</si>
  <si>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</si>
  <si>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</si>
  <si>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</si>
  <si>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</si>
  <si>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</si>
  <si>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</si>
  <si>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</si>
  <si>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</si>
  <si>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</si>
  <si>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</si>
  <si>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</si>
  <si>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</si>
  <si>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</si>
  <si>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</si>
  <si>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</si>
  <si>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</si>
  <si>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</si>
  <si>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</si>
  <si>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</si>
  <si>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</si>
  <si>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</si>
  <si>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</si>
  <si>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</si>
  <si>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</si>
  <si>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</si>
  <si>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</si>
  <si>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</si>
  <si>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</si>
  <si>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</si>
  <si>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</si>
  <si>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</si>
  <si>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</si>
  <si>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</si>
  <si>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</si>
  <si>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</si>
  <si>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</si>
  <si>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</si>
  <si>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</si>
  <si>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</si>
  <si>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</si>
  <si>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</si>
  <si>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</si>
  <si>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</si>
  <si>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</si>
  <si>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</si>
  <si>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</si>
  <si>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</si>
  <si>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</si>
  <si>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</si>
  <si>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</si>
  <si>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</si>
  <si>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</si>
  <si>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</si>
  <si>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</si>
  <si>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</si>
  <si>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</si>
  <si>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</si>
  <si>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</si>
  <si>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</si>
  <si>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</si>
  <si>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</si>
  <si>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</si>
  <si>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</si>
  <si>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</si>
  <si>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</si>
  <si>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</si>
  <si>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</si>
  <si>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</si>
  <si>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</si>
  <si>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</si>
  <si>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</si>
  <si>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</si>
  <si>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</si>
  <si>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</si>
  <si>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</si>
  <si>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</si>
  <si>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</si>
  <si>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</si>
  <si>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</si>
  <si>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</si>
  <si>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</si>
  <si>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</si>
  <si>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</si>
  <si>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</si>
  <si>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</si>
  <si>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</si>
  <si>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</si>
  <si>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</si>
  <si>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</si>
  <si>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</si>
  <si>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</si>
  <si>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</si>
  <si>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</si>
  <si>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</si>
  <si>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</si>
  <si>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</si>
  <si>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</si>
  <si>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</si>
  <si>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</si>
  <si>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</si>
  <si>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</si>
  <si>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</si>
  <si>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</si>
  <si>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</si>
  <si>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</si>
  <si>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</si>
  <si>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</si>
  <si>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</si>
  <si>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</si>
  <si>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</si>
  <si>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</si>
  <si>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</si>
  <si>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</si>
  <si>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</si>
  <si>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</si>
  <si>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</si>
  <si>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</si>
  <si>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</si>
  <si>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</si>
  <si>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</si>
  <si>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</si>
  <si>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</si>
  <si>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</si>
  <si>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</si>
  <si>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</si>
  <si>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</si>
  <si>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</si>
  <si>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</si>
  <si>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</si>
  <si>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</si>
  <si>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</si>
  <si>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</si>
  <si>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</si>
  <si>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</si>
  <si>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</si>
  <si>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</si>
  <si>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</si>
  <si>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</si>
  <si>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</si>
  <si>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</si>
  <si>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</si>
  <si>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</si>
  <si>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</si>
  <si>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</si>
  <si>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</si>
  <si>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</si>
  <si>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</si>
  <si>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</si>
  <si>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</si>
  <si>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</si>
  <si>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</si>
  <si>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</si>
  <si>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</si>
  <si>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</si>
  <si>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</si>
  <si>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</si>
  <si>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</si>
  <si>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</si>
  <si>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</si>
  <si>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</si>
  <si>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</si>
  <si>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</si>
  <si>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</si>
  <si>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</si>
  <si>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</si>
  <si>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</si>
  <si>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</si>
  <si>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</si>
  <si>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</si>
  <si>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</si>
  <si>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</si>
  <si>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</si>
  <si>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</si>
  <si>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</si>
  <si>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</si>
  <si>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</si>
  <si>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</si>
  <si>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</si>
  <si>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</si>
  <si>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</si>
  <si>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</si>
  <si>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</si>
  <si>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</si>
  <si>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</si>
  <si>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</si>
  <si>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</si>
  <si>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</si>
  <si>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</si>
  <si>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</si>
  <si>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</si>
  <si>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</si>
  <si>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</si>
  <si>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</si>
  <si>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</si>
  <si>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</si>
  <si>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</si>
  <si>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</si>
  <si>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</si>
  <si>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</si>
  <si>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</si>
  <si>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</si>
  <si>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</si>
  <si>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</si>
  <si>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</si>
  <si>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</si>
  <si>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</si>
  <si>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</si>
  <si>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</si>
  <si>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</si>
  <si>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</si>
  <si>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</si>
  <si>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</si>
  <si>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</si>
  <si>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</si>
  <si>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</si>
  <si>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</si>
  <si>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</si>
  <si>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</si>
  <si>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</si>
  <si>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</si>
  <si>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</si>
  <si>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</si>
  <si>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</si>
  <si>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</si>
  <si>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</si>
  <si>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</si>
  <si>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</si>
  <si>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</si>
  <si>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</si>
  <si>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</si>
  <si>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</si>
  <si>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</si>
  <si>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</si>
  <si>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</si>
  <si>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</si>
  <si>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</si>
  <si>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</si>
  <si>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</si>
  <si>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</si>
  <si>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</si>
  <si>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</si>
  <si>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</si>
  <si>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</si>
  <si>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</si>
  <si>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</si>
  <si>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</si>
  <si>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</si>
  <si>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</si>
  <si>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</si>
  <si>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</si>
  <si>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</si>
  <si>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</si>
  <si>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</si>
  <si>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</si>
  <si>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</si>
  <si>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</si>
  <si>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</si>
  <si>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</si>
  <si>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</si>
  <si>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</si>
  <si>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</si>
  <si>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</si>
  <si>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</si>
  <si>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</si>
  <si>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</si>
  <si>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</si>
  <si>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</si>
  <si>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</si>
  <si>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</si>
  <si>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</si>
  <si>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</si>
  <si>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</si>
  <si>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</si>
  <si>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</si>
  <si>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</si>
  <si>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</si>
  <si>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</si>
  <si>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</si>
  <si>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</si>
  <si>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</si>
  <si>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</si>
  <si>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</si>
  <si>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</si>
  <si>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</si>
  <si>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</si>
  <si>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</si>
  <si>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</si>
  <si>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</si>
  <si>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</si>
  <si>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</si>
  <si>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</si>
  <si>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</si>
  <si>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</si>
  <si>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</si>
  <si>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</si>
  <si>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</si>
  <si>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</si>
  <si>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</si>
  <si>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</si>
  <si>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</si>
  <si>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</si>
  <si>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</si>
  <si>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</si>
  <si>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</si>
  <si>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</si>
  <si>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</si>
  <si>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</si>
  <si>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</si>
  <si>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</si>
  <si>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</si>
  <si>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</si>
  <si>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</si>
  <si>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</si>
  <si>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</si>
  <si>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</si>
  <si>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</si>
  <si>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</si>
  <si>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</si>
  <si>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</si>
  <si>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</si>
  <si>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</si>
  <si>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</si>
  <si>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</si>
  <si>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</si>
  <si>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</si>
  <si>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</si>
  <si>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</si>
  <si>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</si>
  <si>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</si>
  <si>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</si>
  <si>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</si>
  <si>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</si>
  <si>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</si>
  <si>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</si>
  <si>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</si>
  <si>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</si>
  <si>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</si>
  <si>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</si>
  <si>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</si>
  <si>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</si>
  <si>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</si>
  <si>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</si>
  <si>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</si>
  <si>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</si>
  <si>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</si>
  <si>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</si>
  <si>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</si>
  <si>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</si>
  <si>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</si>
  <si>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</si>
  <si>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</si>
  <si>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</si>
  <si>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</si>
  <si>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</si>
  <si>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</si>
  <si>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</si>
  <si>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</si>
  <si>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</si>
  <si>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</si>
  <si>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</si>
  <si>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</si>
  <si>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</si>
  <si>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</si>
  <si>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</si>
  <si>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</si>
  <si>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</si>
  <si>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</si>
  <si>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</si>
  <si>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</si>
  <si>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</si>
  <si>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</si>
  <si>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</si>
  <si>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</si>
  <si>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</si>
  <si>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</si>
  <si>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</si>
  <si>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</si>
  <si>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</si>
  <si>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</si>
  <si>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</si>
  <si>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</si>
  <si>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</si>
  <si>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</si>
  <si>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</si>
  <si>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</si>
  <si>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</si>
  <si>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</si>
  <si>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</si>
  <si>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</si>
  <si>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</si>
  <si>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</si>
  <si>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</si>
  <si>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</si>
  <si>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</si>
  <si>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</si>
  <si>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</si>
  <si>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</si>
  <si>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</si>
  <si>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</si>
  <si>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</si>
  <si>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</si>
  <si>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</si>
  <si>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</si>
  <si>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</si>
  <si>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</si>
  <si>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</si>
  <si>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</si>
  <si>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</si>
  <si>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</si>
  <si>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</si>
  <si>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</si>
  <si>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</si>
  <si>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</si>
  <si>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</si>
  <si>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</si>
  <si>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</si>
  <si>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</si>
  <si>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</si>
  <si>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</si>
  <si>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</si>
  <si>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</si>
  <si>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</si>
  <si>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</si>
  <si>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</si>
  <si>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</si>
  <si>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</si>
  <si>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</si>
  <si>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</si>
  <si>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</si>
  <si>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</si>
  <si>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</si>
  <si>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</si>
  <si>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</si>
  <si>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</si>
  <si>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</si>
  <si>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</si>
  <si>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</si>
  <si>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</si>
  <si>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</si>
  <si>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</si>
  <si>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</si>
  <si>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</si>
  <si>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</si>
  <si>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</si>
  <si>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</si>
  <si>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</si>
  <si>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</si>
  <si>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</si>
  <si>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</si>
  <si>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</si>
  <si>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</si>
  <si>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</si>
  <si>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</si>
  <si>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</si>
  <si>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</si>
  <si>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</si>
  <si>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</si>
  <si>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</si>
  <si>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</si>
  <si>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</si>
  <si>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</si>
  <si>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</si>
  <si>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</si>
  <si>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</si>
  <si>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</si>
  <si>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</si>
  <si>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</si>
  <si>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</si>
  <si>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</si>
  <si>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</si>
  <si>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</si>
  <si>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</si>
  <si>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</si>
  <si>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</si>
  <si>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</si>
  <si>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</si>
  <si>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</si>
  <si>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</si>
  <si>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</si>
  <si>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</si>
  <si>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</si>
  <si>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</si>
  <si>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</si>
  <si>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</si>
  <si>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</si>
  <si>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</si>
  <si>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</si>
  <si>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</si>
  <si>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</si>
  <si>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</si>
  <si>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</si>
  <si>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</si>
  <si>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</si>
  <si>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</si>
  <si>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</si>
  <si>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</si>
  <si>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</si>
  <si>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</si>
  <si>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</si>
  <si>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</si>
  <si>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</si>
  <si>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</si>
  <si>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</si>
  <si>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</si>
  <si>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</si>
  <si>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</si>
  <si>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</si>
  <si>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</si>
  <si>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</si>
  <si>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</si>
  <si>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</si>
  <si>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</si>
  <si>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</si>
  <si>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</si>
  <si>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</si>
  <si>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</si>
  <si>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</si>
  <si>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</si>
  <si>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</si>
  <si>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</si>
  <si>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</si>
  <si>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</si>
  <si>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</si>
  <si>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</si>
  <si>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</si>
  <si>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</si>
  <si>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</si>
  <si>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</si>
  <si>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</si>
  <si>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</si>
  <si>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</si>
  <si>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</si>
  <si>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</si>
  <si>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</si>
  <si>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</si>
  <si>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</si>
  <si>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</si>
  <si>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</si>
  <si>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</si>
  <si>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</si>
  <si>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</si>
  <si>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</si>
  <si>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</si>
  <si>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</si>
  <si>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</si>
  <si>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</si>
  <si>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</si>
  <si>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</si>
  <si>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</si>
  <si>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</si>
  <si>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</si>
  <si>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</si>
  <si>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</si>
  <si>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</si>
  <si>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</si>
  <si>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</si>
  <si>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</si>
  <si>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</si>
  <si>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</si>
  <si>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</si>
  <si>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</si>
  <si>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</si>
  <si>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</si>
  <si>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</si>
  <si>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</si>
  <si>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</si>
  <si>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</si>
  <si>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</si>
  <si>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</si>
  <si>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</si>
  <si>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</si>
  <si>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</si>
  <si>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</si>
  <si>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</si>
  <si>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</si>
  <si>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</si>
  <si>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</si>
  <si>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</si>
  <si>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</si>
  <si>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</si>
  <si>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</si>
  <si>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</si>
  <si>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</si>
  <si>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</si>
  <si>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</si>
  <si>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</si>
  <si>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</si>
  <si>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</si>
  <si>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</si>
  <si>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</si>
  <si>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</si>
  <si>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</si>
  <si>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</si>
  <si>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</si>
  <si>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</si>
  <si>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</si>
  <si>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</si>
  <si>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</si>
  <si>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</si>
  <si>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</si>
  <si>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</si>
  <si>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</si>
  <si>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</si>
  <si>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</si>
  <si>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</si>
  <si>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</si>
  <si>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</si>
  <si>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</si>
  <si>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</si>
  <si>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</si>
  <si>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</si>
  <si>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</si>
  <si>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</si>
  <si>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</si>
  <si>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</si>
  <si>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</si>
  <si>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</si>
  <si>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</si>
  <si>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</si>
  <si>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</si>
  <si>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</si>
  <si>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</si>
  <si>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</si>
  <si>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</si>
  <si>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</si>
  <si>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</si>
  <si>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</si>
  <si>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</si>
  <si>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</si>
  <si>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</si>
  <si>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</si>
  <si>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</si>
  <si>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</si>
  <si>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</si>
  <si>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</si>
  <si>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</si>
  <si>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</si>
  <si>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</si>
  <si>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</si>
  <si>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</si>
  <si>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</si>
  <si>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</si>
  <si>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</si>
  <si>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</si>
  <si>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</si>
  <si>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</si>
  <si>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</si>
  <si>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</si>
  <si>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</si>
  <si>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</si>
  <si>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</si>
  <si>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</si>
  <si>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</si>
  <si>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</si>
  <si>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</si>
  <si>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</si>
  <si>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</si>
  <si>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</si>
  <si>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</si>
  <si>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</si>
  <si>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</si>
  <si>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</si>
  <si>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</si>
  <si>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</si>
  <si>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</si>
  <si>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</si>
  <si>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</si>
  <si>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</si>
  <si>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</si>
  <si>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</si>
  <si>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</si>
  <si>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</si>
  <si>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</si>
  <si>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</si>
  <si>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</si>
  <si>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</si>
  <si>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</si>
  <si>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</si>
  <si>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</si>
  <si>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</si>
  <si>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</si>
  <si>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</si>
  <si>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</si>
  <si>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</si>
  <si>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</si>
  <si>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</si>
  <si>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</si>
  <si>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</si>
  <si>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</si>
  <si>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</si>
  <si>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</si>
  <si>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</si>
  <si>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</si>
  <si>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</si>
  <si>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</si>
  <si>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</si>
  <si>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</si>
  <si>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</si>
  <si>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</si>
  <si>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</si>
  <si>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</si>
  <si>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</si>
  <si>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</si>
  <si>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</si>
  <si>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</si>
  <si>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</si>
  <si>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</si>
  <si>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</si>
  <si>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</si>
  <si>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</si>
  <si>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</si>
  <si>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</si>
  <si>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</si>
  <si>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</si>
  <si>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</si>
  <si>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</si>
  <si>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</si>
  <si>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</si>
  <si>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</si>
  <si>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</si>
  <si>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</si>
  <si>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</si>
  <si>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</si>
  <si>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</si>
  <si>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</si>
  <si>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</si>
  <si>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</si>
  <si>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</si>
  <si>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</si>
  <si>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</si>
  <si>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</si>
  <si>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</si>
  <si>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</si>
  <si>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</si>
  <si>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</si>
  <si>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</si>
  <si>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</si>
  <si>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</si>
  <si>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</si>
  <si>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</si>
  <si>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</si>
  <si>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</si>
  <si>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</si>
  <si>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</si>
  <si>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</si>
  <si>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</si>
  <si>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</si>
  <si>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</si>
  <si>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</si>
  <si>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</si>
  <si>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</si>
  <si>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</si>
  <si>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</si>
  <si>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</si>
  <si>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</si>
  <si>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</si>
  <si>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</si>
  <si>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</si>
  <si>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</si>
  <si>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</si>
  <si>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</si>
  <si>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</si>
  <si>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</si>
  <si>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</si>
  <si>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</si>
  <si>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</si>
  <si>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</si>
  <si>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</si>
  <si>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</si>
  <si>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</si>
  <si>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</si>
  <si>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</si>
  <si>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</si>
  <si>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</si>
  <si>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</si>
  <si>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</si>
  <si>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</si>
  <si>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</si>
  <si>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</si>
  <si>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</si>
  <si>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</si>
  <si>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</si>
  <si>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</si>
  <si>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</si>
  <si>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</si>
  <si>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</si>
  <si>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</si>
  <si>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</si>
  <si>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</si>
  <si>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</si>
  <si>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</si>
  <si>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</si>
  <si>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</si>
  <si>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</si>
  <si>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</si>
  <si>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</si>
  <si>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</si>
  <si>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</si>
  <si>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</si>
  <si>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</si>
  <si>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</si>
  <si>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</si>
  <si>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</si>
  <si>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</si>
  <si>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</si>
  <si>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</si>
  <si>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</si>
  <si>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</si>
  <si>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</si>
  <si>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</si>
  <si>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</si>
  <si>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</si>
  <si>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</si>
  <si>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</si>
  <si>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</si>
  <si>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</si>
  <si>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</si>
  <si>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</si>
  <si>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</si>
  <si>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</si>
  <si>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</si>
  <si>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</si>
  <si>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</si>
  <si>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</si>
  <si>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</si>
  <si>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</si>
  <si>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</si>
  <si>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</si>
  <si>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</si>
  <si>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</si>
  <si>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</si>
  <si>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</si>
  <si>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</si>
  <si>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</si>
  <si>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</si>
  <si>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</si>
  <si>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</si>
  <si>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</si>
  <si>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</si>
  <si>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</si>
  <si>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</si>
  <si>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</si>
  <si>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</si>
  <si>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</si>
  <si>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</si>
  <si>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</si>
  <si>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</si>
  <si>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</si>
  <si>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</si>
  <si>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</si>
  <si>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</si>
  <si>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</si>
  <si>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</si>
  <si>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</si>
  <si>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</si>
  <si>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</si>
  <si>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</si>
  <si>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</si>
  <si>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</si>
  <si>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</si>
  <si>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</si>
  <si>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</si>
  <si>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</si>
  <si>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</si>
  <si>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</si>
  <si>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</si>
  <si>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</si>
  <si>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</si>
  <si>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</si>
  <si>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</si>
  <si>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</si>
  <si>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</si>
  <si>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</si>
  <si>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</si>
  <si>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</si>
  <si>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</si>
  <si>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</si>
  <si>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</si>
  <si>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</si>
  <si>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</si>
  <si>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</si>
  <si>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</si>
  <si>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</si>
  <si>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</si>
  <si>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</si>
  <si>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</si>
  <si>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</si>
  <si>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</si>
  <si>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</si>
  <si>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</si>
  <si>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</si>
  <si>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</si>
  <si>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</si>
  <si>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</si>
  <si>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</si>
  <si>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</si>
  <si>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</si>
  <si>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</si>
  <si>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</si>
  <si>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</si>
  <si>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</si>
  <si>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</si>
  <si>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</si>
  <si>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</si>
  <si>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</si>
  <si>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</si>
  <si>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</si>
  <si>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</si>
  <si>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</si>
  <si>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</si>
  <si>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</si>
  <si>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</si>
  <si>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</si>
  <si>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</si>
  <si>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</si>
  <si>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</si>
  <si>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</si>
  <si>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</si>
  <si>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</si>
  <si>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</si>
  <si>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</si>
  <si>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</si>
  <si>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</si>
  <si>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</si>
  <si>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</si>
  <si>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</si>
  <si>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</si>
  <si>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</si>
  <si>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</si>
  <si>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</si>
  <si>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</si>
  <si>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</si>
  <si>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</si>
  <si>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</si>
  <si>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</si>
  <si>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</si>
  <si>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</si>
  <si>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</si>
  <si>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</si>
  <si>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</si>
  <si>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</si>
  <si>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</si>
  <si>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</si>
  <si>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</si>
  <si>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</si>
  <si>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</si>
  <si>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</si>
  <si>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</si>
  <si>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</si>
  <si>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</si>
  <si>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</si>
  <si>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</si>
  <si>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</si>
  <si>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</si>
  <si>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</si>
  <si>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</si>
  <si>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</si>
  <si>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</si>
  <si>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</si>
  <si>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</si>
  <si>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</si>
  <si>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</si>
  <si>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</si>
  <si>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</si>
  <si>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</si>
  <si>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</si>
  <si>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</si>
  <si>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</si>
  <si>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</si>
  <si>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</si>
  <si>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</si>
  <si>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</si>
  <si>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</si>
  <si>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</si>
  <si>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</si>
  <si>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</si>
  <si>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</si>
  <si>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</si>
  <si>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</si>
  <si>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</si>
  <si>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</si>
  <si>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</si>
  <si>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</si>
  <si>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</si>
  <si>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</si>
  <si>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</si>
  <si>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</si>
  <si>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</si>
  <si>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</si>
  <si>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</si>
  <si>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</si>
  <si>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</si>
  <si>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</si>
  <si>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</si>
  <si>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</si>
  <si>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</si>
  <si>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</si>
  <si>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</si>
  <si>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</si>
  <si>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</si>
  <si>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</si>
  <si>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</si>
  <si>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</si>
  <si>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</si>
  <si>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</si>
  <si>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</si>
  <si>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</si>
  <si>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</si>
  <si>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</si>
  <si>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</si>
  <si>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</si>
  <si>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</si>
  <si>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</si>
  <si>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</si>
  <si>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</si>
  <si>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</si>
  <si>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</si>
  <si>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</si>
  <si>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</si>
  <si>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</si>
  <si>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</si>
  <si>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</si>
  <si>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</si>
  <si>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</si>
  <si>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</si>
  <si>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</si>
  <si>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</si>
  <si>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</si>
  <si>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</si>
  <si>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</si>
  <si>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</si>
  <si>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</si>
  <si>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</si>
  <si>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</si>
  <si>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</si>
  <si>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</si>
  <si>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</si>
  <si>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</si>
  <si>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</si>
  <si>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</si>
  <si>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</si>
  <si>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</si>
  <si>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</si>
  <si>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</si>
  <si>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</si>
  <si>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</si>
  <si>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</si>
  <si>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</si>
  <si>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</si>
  <si>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</si>
  <si>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</si>
  <si>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</si>
  <si>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</si>
  <si>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</si>
  <si>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</si>
  <si>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</si>
  <si>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</si>
  <si>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</si>
  <si>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</si>
  <si>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</si>
  <si>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</si>
  <si>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</si>
  <si>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</si>
  <si>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</si>
  <si>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</si>
  <si>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</si>
  <si>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</si>
  <si>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</si>
  <si>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</si>
  <si>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</si>
  <si>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</si>
  <si>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</si>
  <si>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</si>
  <si>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</si>
  <si>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</si>
  <si>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</si>
  <si>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</si>
  <si>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</si>
  <si>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</si>
  <si>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</si>
  <si>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</si>
  <si>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</si>
  <si>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</si>
  <si>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</si>
  <si>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</si>
  <si>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</si>
  <si>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</si>
  <si>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</si>
  <si>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</si>
  <si>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</si>
  <si>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</si>
  <si>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</si>
  <si>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</si>
  <si>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</si>
  <si>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</si>
  <si>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</si>
  <si>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</si>
  <si>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</si>
  <si>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</si>
  <si>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</si>
  <si>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</si>
  <si>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</si>
  <si>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</si>
  <si>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</si>
  <si>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</si>
  <si>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</si>
  <si>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</si>
  <si>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</si>
  <si>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</si>
  <si>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</si>
  <si>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</si>
  <si>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</si>
  <si>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</si>
  <si>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</si>
  <si>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</si>
  <si>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</si>
  <si>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</si>
  <si>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</si>
  <si>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</si>
  <si>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</si>
  <si>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</si>
  <si>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</si>
  <si>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</si>
  <si>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</si>
  <si>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</si>
  <si>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</si>
  <si>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</si>
  <si>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</si>
  <si>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</si>
  <si>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</si>
  <si>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</si>
  <si>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</si>
  <si>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</si>
  <si>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</si>
  <si>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</si>
  <si>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</si>
  <si>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</si>
  <si>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</si>
  <si>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</si>
  <si>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</si>
  <si>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</si>
  <si>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</si>
  <si>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</si>
  <si>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</si>
  <si>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</si>
  <si>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</si>
  <si>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</si>
  <si>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</si>
  <si>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</si>
  <si>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</si>
  <si>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</si>
  <si>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</si>
  <si>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</si>
  <si>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</si>
  <si>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</si>
  <si>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</si>
  <si>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</si>
  <si>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</si>
  <si>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</si>
  <si>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</si>
  <si>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</si>
  <si>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</si>
  <si>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</si>
  <si>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</si>
  <si>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</si>
  <si>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</si>
  <si>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</si>
  <si>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</si>
  <si>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</si>
  <si>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</si>
  <si>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</si>
  <si>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</si>
  <si>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</si>
  <si>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</si>
  <si>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</si>
  <si>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</si>
  <si>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</si>
  <si>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</si>
  <si>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</si>
  <si>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</si>
  <si>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</si>
  <si>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</si>
  <si>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</si>
  <si>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</si>
  <si>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</si>
  <si>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</si>
  <si>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</si>
  <si>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</si>
  <si>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</si>
  <si>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</si>
  <si>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</si>
  <si>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</si>
  <si>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</si>
  <si>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</si>
  <si>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</si>
  <si>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</si>
  <si>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</si>
  <si>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</si>
  <si>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</si>
  <si>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</si>
  <si>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</si>
  <si>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</si>
  <si>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</si>
  <si>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</si>
  <si>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</si>
  <si>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</si>
  <si>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</si>
  <si>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</si>
  <si>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</si>
  <si>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</si>
  <si>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</si>
  <si>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</si>
  <si>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</si>
  <si>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</si>
  <si>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</si>
  <si>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</si>
  <si>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</si>
  <si>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</si>
  <si>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</si>
  <si>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</si>
  <si>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</si>
  <si>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</si>
  <si>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</si>
  <si>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</si>
  <si>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</si>
  <si>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</si>
  <si>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</si>
  <si>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</si>
  <si>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</si>
  <si>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</si>
  <si>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</si>
  <si>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</si>
  <si>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</si>
  <si>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</si>
  <si>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</si>
  <si>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</si>
  <si>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</si>
  <si>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</si>
  <si>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</si>
  <si>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</si>
  <si>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</si>
  <si>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</si>
  <si>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</si>
  <si>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</si>
  <si>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</si>
  <si>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</si>
  <si>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</si>
  <si>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</si>
  <si>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</si>
  <si>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</si>
  <si>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</si>
  <si>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</si>
  <si>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</si>
  <si>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</si>
  <si>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</si>
  <si>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</si>
  <si>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</si>
  <si>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</si>
  <si>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</si>
  <si>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</si>
  <si>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</si>
  <si>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</si>
  <si>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</si>
  <si>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</si>
  <si>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</si>
  <si>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</si>
  <si>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</si>
  <si>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</si>
  <si>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</si>
  <si>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</si>
  <si>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</si>
  <si>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</si>
  <si>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</si>
  <si>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</si>
  <si>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</si>
  <si>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</si>
  <si>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</si>
  <si>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</si>
  <si>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</si>
  <si>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</si>
  <si>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</si>
  <si>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</si>
  <si>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</si>
  <si>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</si>
  <si>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</si>
  <si>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</si>
  <si>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</si>
  <si>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</si>
  <si>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</si>
  <si>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</si>
  <si>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</si>
  <si>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</si>
  <si>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</si>
  <si>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</si>
  <si>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</si>
  <si>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</si>
  <si>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</si>
  <si>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</si>
  <si>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</si>
  <si>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</si>
  <si>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</si>
  <si>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</si>
  <si>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</si>
  <si>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</si>
  <si>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</si>
  <si>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</si>
  <si>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</si>
  <si>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</si>
  <si>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</si>
  <si>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</si>
  <si>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</si>
  <si>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</si>
  <si>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</si>
  <si>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</si>
  <si>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</si>
  <si>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</si>
  <si>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</si>
  <si>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</si>
  <si>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</si>
  <si>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</si>
  <si>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</si>
  <si>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</si>
  <si>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</si>
  <si>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</si>
  <si>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</si>
  <si>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</si>
  <si>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</si>
  <si>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</si>
  <si>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</si>
  <si>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</si>
  <si>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</si>
  <si>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</si>
  <si>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</si>
  <si>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</si>
  <si>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</si>
  <si>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</si>
  <si>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</si>
  <si>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</si>
  <si>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</si>
  <si>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</si>
  <si>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</si>
  <si>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</si>
  <si>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</si>
  <si>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</si>
  <si>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</si>
  <si>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</si>
  <si>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</si>
  <si>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</si>
  <si>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</si>
  <si>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</si>
  <si>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</si>
  <si>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</si>
  <si>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</si>
  <si>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</si>
  <si>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</si>
  <si>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</si>
  <si>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</si>
  <si>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</si>
  <si>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</si>
  <si>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</si>
  <si>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</si>
  <si>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</si>
  <si>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</si>
  <si>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</si>
  <si>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</si>
  <si>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</si>
  <si>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</si>
  <si>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</si>
  <si>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</si>
  <si>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</si>
  <si>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</si>
  <si>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</si>
  <si>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</si>
  <si>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</si>
  <si>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</si>
  <si>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</si>
  <si>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</si>
  <si>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</si>
  <si>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</si>
  <si>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</si>
  <si>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</si>
  <si>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</si>
  <si>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</si>
  <si>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</si>
  <si>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</si>
  <si>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</si>
  <si>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</si>
  <si>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</si>
  <si>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</si>
  <si>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</si>
  <si>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</si>
  <si>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</si>
  <si>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</si>
  <si>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</si>
  <si>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</si>
  <si>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</si>
  <si>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</si>
  <si>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</si>
  <si>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</si>
  <si>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</si>
  <si>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</si>
  <si>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</si>
  <si>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</si>
  <si>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</si>
  <si>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</si>
  <si>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</si>
  <si>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</si>
  <si>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</si>
  <si>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</si>
  <si>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</si>
  <si>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</si>
  <si>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</si>
  <si>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</si>
  <si>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</si>
  <si>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</si>
  <si>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</si>
  <si>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</si>
  <si>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</si>
  <si>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</si>
  <si>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</si>
  <si>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</si>
  <si>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</si>
  <si>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</si>
  <si>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</si>
  <si>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</si>
  <si>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</si>
  <si>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</si>
  <si>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</si>
  <si>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</si>
  <si>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</si>
  <si>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</si>
  <si>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</si>
  <si>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</si>
  <si>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</si>
  <si>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</si>
  <si>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</si>
  <si>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</si>
  <si>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</si>
  <si>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</si>
  <si>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</si>
  <si>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</si>
  <si>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</si>
  <si>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</si>
  <si>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</si>
  <si>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</si>
  <si>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</si>
  <si>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</si>
  <si>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</si>
  <si>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</si>
  <si>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</si>
  <si>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</si>
  <si>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</si>
  <si>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</si>
  <si>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</si>
  <si>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</si>
  <si>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</si>
  <si>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</si>
  <si>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</si>
  <si>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</si>
  <si>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</si>
  <si>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</si>
  <si>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</si>
  <si>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</si>
  <si>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</si>
  <si>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</si>
  <si>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</si>
  <si>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</si>
  <si>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</si>
  <si>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</si>
  <si>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</si>
  <si>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</si>
  <si>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</si>
  <si>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</si>
  <si>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</si>
  <si>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</si>
  <si>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</si>
  <si>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</si>
  <si>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</si>
  <si>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</si>
  <si>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</si>
  <si>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</si>
  <si>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</si>
  <si>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</si>
  <si>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</si>
  <si>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</si>
  <si>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</si>
  <si>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</si>
  <si>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</si>
  <si>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</si>
  <si>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</si>
  <si>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</si>
  <si>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</si>
  <si>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</si>
  <si>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</si>
  <si>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</si>
  <si>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</si>
  <si>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</si>
  <si>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</si>
  <si>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</si>
  <si>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</si>
  <si>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</si>
  <si>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</si>
  <si>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</si>
  <si>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</si>
  <si>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</si>
  <si>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</si>
  <si>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</si>
  <si>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</si>
  <si>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</si>
  <si>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</si>
  <si>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</si>
  <si>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</si>
  <si>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</si>
  <si>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</si>
  <si>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</si>
  <si>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</si>
  <si>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</si>
  <si>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</si>
  <si>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</si>
  <si>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</si>
  <si>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</si>
  <si>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</si>
  <si>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</si>
  <si>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</si>
  <si>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</si>
  <si>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</si>
  <si>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</si>
  <si>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</si>
  <si>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</si>
  <si>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</si>
  <si>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</si>
  <si>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</si>
  <si>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</si>
  <si>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</si>
  <si>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</si>
  <si>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</si>
  <si>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</si>
  <si>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</si>
  <si>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</si>
  <si>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</si>
  <si>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</si>
  <si>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</si>
  <si>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</si>
  <si>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</si>
  <si>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</si>
  <si>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</si>
  <si>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</si>
  <si>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</si>
  <si>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</si>
  <si>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</si>
  <si>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</si>
  <si>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</si>
  <si>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</si>
  <si>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</si>
  <si>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</si>
  <si>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</si>
  <si>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</si>
  <si>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</si>
  <si>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</si>
  <si>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</si>
  <si>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</si>
  <si>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</si>
  <si>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</si>
  <si>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</si>
  <si>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</si>
  <si>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</si>
  <si>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</si>
  <si>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</si>
  <si>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</si>
  <si>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</si>
  <si>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</si>
  <si>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</si>
  <si>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</si>
  <si>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</si>
  <si>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</si>
  <si>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</si>
  <si>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</si>
  <si>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</si>
  <si>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</si>
  <si>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</si>
  <si>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</si>
  <si>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</si>
  <si>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</si>
  <si>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</si>
  <si>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</si>
  <si>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</si>
  <si>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</si>
  <si>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</si>
  <si>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</si>
  <si>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</si>
  <si>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</si>
  <si>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</si>
  <si>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</si>
  <si>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</si>
  <si>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</si>
  <si>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</si>
  <si>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</si>
  <si>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</si>
  <si>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</si>
  <si>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</si>
  <si>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</si>
  <si>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</si>
  <si>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</si>
  <si>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</si>
  <si>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</si>
  <si>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</si>
  <si>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</si>
  <si>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</si>
  <si>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</si>
  <si>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</si>
  <si>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</si>
  <si>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</si>
  <si>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</si>
  <si>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</si>
  <si>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</si>
  <si>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</si>
  <si>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</si>
  <si>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</si>
  <si>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</si>
  <si>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</si>
  <si>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</si>
  <si>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</si>
  <si>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</si>
  <si>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</si>
  <si>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</si>
  <si>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</si>
  <si>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</si>
  <si>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</si>
  <si>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</si>
  <si>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</si>
  <si>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</si>
  <si>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</si>
  <si>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</si>
  <si>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</si>
  <si>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</si>
  <si>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</si>
  <si>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</si>
  <si>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</si>
  <si>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</si>
  <si>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</si>
  <si>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</si>
  <si>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</si>
  <si>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</si>
  <si>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</si>
  <si>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</si>
  <si>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</si>
  <si>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</si>
  <si>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</si>
  <si>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</si>
  <si>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</si>
  <si>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</si>
  <si>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</si>
  <si>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</si>
  <si>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</si>
  <si>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</si>
  <si>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</si>
  <si>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</si>
  <si>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</si>
  <si>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</si>
  <si>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</si>
  <si>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</si>
  <si>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</si>
  <si>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</si>
  <si>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</si>
  <si>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</si>
  <si>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</si>
  <si>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</si>
  <si>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</si>
  <si>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</si>
  <si>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</si>
  <si>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</si>
  <si>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</si>
  <si>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</si>
  <si>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</si>
  <si>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</si>
  <si>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</si>
  <si>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</si>
  <si>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</si>
  <si>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</si>
  <si>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</si>
  <si>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</si>
  <si>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</si>
  <si>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</si>
  <si>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</si>
  <si>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</si>
  <si>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</si>
  <si>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</si>
  <si>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</si>
  <si>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</si>
  <si>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</si>
  <si>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</si>
  <si>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</si>
  <si>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</si>
  <si>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</si>
  <si>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</si>
  <si>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</si>
  <si>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</si>
  <si>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</si>
  <si>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</si>
  <si>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</si>
  <si>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</si>
  <si>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</si>
  <si>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</si>
  <si>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</si>
  <si>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</si>
  <si>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</si>
  <si>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</si>
  <si>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</si>
  <si>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</si>
  <si>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</si>
  <si>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</si>
  <si>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</si>
  <si>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</si>
  <si>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</si>
  <si>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</si>
  <si>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</si>
  <si>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</si>
  <si>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</si>
  <si>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</si>
  <si>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</si>
  <si>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</si>
  <si>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</si>
  <si>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</si>
  <si>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</si>
  <si>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</si>
  <si>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</si>
  <si>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</si>
  <si>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</si>
  <si>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</si>
  <si>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</si>
  <si>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</si>
  <si>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</si>
  <si>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</si>
  <si>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</si>
  <si>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</si>
  <si>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</si>
  <si>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</si>
  <si>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</si>
  <si>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</si>
  <si>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</si>
  <si>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</si>
  <si>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</si>
  <si>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</si>
  <si>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</si>
  <si>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</si>
  <si>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</si>
  <si>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</si>
  <si>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</si>
  <si>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</si>
  <si>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</si>
  <si>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</si>
  <si>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</si>
  <si>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</si>
  <si>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</si>
  <si>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</si>
  <si>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</si>
  <si>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</si>
  <si>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</si>
  <si>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</si>
  <si>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</si>
  <si>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</si>
  <si>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</si>
  <si>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</si>
  <si>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</si>
  <si>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</si>
  <si>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</si>
  <si>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</si>
  <si>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</si>
  <si>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</si>
  <si>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</si>
  <si>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</si>
  <si>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</si>
  <si>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</si>
  <si>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</si>
  <si>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</si>
  <si>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</si>
  <si>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</si>
  <si>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</si>
  <si>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</si>
  <si>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</si>
  <si>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</si>
  <si>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</si>
  <si>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</si>
  <si>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</si>
  <si>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</si>
  <si>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</si>
  <si>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</si>
  <si>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</si>
  <si>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</si>
  <si>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</si>
  <si>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</si>
  <si>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</si>
  <si>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</si>
  <si>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</si>
  <si>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</si>
  <si>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</si>
  <si>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</si>
  <si>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</si>
  <si>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</si>
  <si>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</si>
  <si>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</si>
  <si>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</si>
  <si>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</si>
  <si>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</si>
  <si>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</si>
  <si>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</si>
  <si>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</si>
  <si>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</si>
  <si>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</si>
  <si>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</si>
  <si>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</si>
  <si>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</si>
  <si>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</si>
  <si>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</si>
  <si>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</si>
  <si>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</si>
  <si>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</si>
  <si>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</si>
  <si>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</si>
  <si>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</si>
  <si>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</si>
  <si>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</si>
  <si>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</si>
  <si>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</si>
  <si>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</si>
  <si>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</si>
  <si>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</si>
  <si>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</si>
  <si>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</si>
  <si>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</si>
  <si>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</si>
  <si>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</si>
  <si>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</si>
  <si>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</si>
  <si>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</si>
  <si>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</si>
  <si>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</si>
  <si>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</si>
  <si>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</si>
  <si>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</si>
  <si>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</si>
  <si>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</si>
  <si>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</si>
  <si>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</si>
  <si>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</si>
  <si>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</si>
  <si>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</si>
  <si>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</si>
  <si>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</si>
  <si>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</si>
  <si>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</si>
  <si>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</si>
  <si>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</si>
  <si>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</si>
  <si>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</si>
  <si>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</si>
  <si>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</si>
  <si>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</si>
  <si>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</si>
  <si>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</si>
  <si>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</si>
  <si>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</si>
  <si>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</si>
  <si>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</si>
  <si>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</si>
  <si>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</si>
  <si>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</si>
  <si>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</si>
  <si>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</si>
  <si>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</si>
  <si>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</si>
  <si>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</si>
  <si>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</si>
  <si>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</si>
  <si>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</si>
  <si>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</si>
  <si>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</si>
  <si>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</si>
  <si>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</si>
  <si>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</si>
  <si>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</si>
  <si>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</si>
  <si>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</si>
  <si>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</si>
  <si>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</si>
  <si>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</si>
  <si>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</si>
  <si>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</si>
  <si>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</si>
  <si>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</si>
  <si>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</si>
  <si>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</si>
  <si>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</si>
  <si>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</si>
  <si>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</si>
  <si>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</si>
  <si>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</si>
  <si>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</si>
  <si>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</si>
  <si>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</si>
  <si>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</si>
  <si>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</si>
  <si>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</si>
  <si>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</si>
  <si>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</si>
  <si>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</si>
  <si>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</si>
  <si>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</si>
  <si>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</si>
  <si>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</si>
  <si>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</si>
  <si>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</si>
  <si>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</si>
  <si>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</si>
  <si>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</si>
  <si>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</si>
  <si>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</si>
  <si>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</si>
  <si>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</si>
  <si>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</si>
  <si>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</si>
  <si>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</si>
  <si>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</si>
  <si>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</si>
  <si>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</si>
  <si>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</si>
  <si>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</si>
  <si>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</si>
  <si>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</si>
  <si>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</si>
  <si>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</si>
  <si>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</si>
  <si>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</si>
  <si>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</si>
  <si>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</si>
  <si>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</si>
  <si>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</si>
  <si>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</si>
  <si>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</si>
  <si>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</si>
  <si>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</si>
  <si>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</si>
  <si>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</si>
  <si>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</si>
  <si>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</si>
  <si>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</si>
  <si>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</si>
  <si>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</si>
  <si>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</si>
  <si>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</si>
  <si>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</si>
  <si>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</si>
  <si>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</si>
  <si>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</si>
  <si>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</si>
  <si>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</si>
  <si>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</si>
  <si>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</si>
  <si>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</si>
  <si>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</si>
  <si>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</si>
  <si>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</si>
  <si>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</si>
  <si>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</si>
  <si>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</si>
  <si>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</si>
  <si>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</si>
  <si>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</si>
  <si>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</si>
  <si>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</si>
  <si>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</si>
  <si>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</si>
  <si>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</si>
  <si>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</si>
  <si>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</si>
  <si>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</si>
  <si>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</si>
  <si>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</si>
  <si>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</si>
  <si>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</si>
  <si>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</si>
  <si>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</si>
  <si>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</si>
  <si>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</si>
  <si>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</si>
  <si>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</si>
  <si>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</si>
  <si>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</si>
  <si>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</si>
  <si>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</si>
  <si>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</si>
  <si>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</si>
  <si>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</si>
  <si>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</si>
  <si>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</si>
  <si>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</si>
  <si>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</si>
  <si>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</si>
  <si>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</si>
  <si>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</si>
  <si>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</si>
  <si>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</si>
  <si>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</si>
  <si>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</si>
  <si>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</si>
  <si>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</si>
  <si>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</si>
  <si>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</si>
  <si>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</si>
  <si>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</si>
  <si>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</si>
  <si>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</si>
  <si>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</si>
  <si>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</si>
  <si>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</si>
  <si>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</si>
  <si>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</si>
  <si>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</si>
  <si>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</si>
  <si>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</si>
  <si>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</si>
  <si>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</si>
  <si>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</si>
  <si>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</si>
  <si>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</si>
  <si>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</si>
  <si>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</si>
  <si>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</si>
  <si>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</si>
  <si>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</si>
  <si>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</si>
  <si>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</si>
  <si>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</si>
  <si>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</si>
  <si>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</si>
  <si>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</si>
  <si>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</si>
  <si>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</si>
  <si>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</si>
  <si>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</si>
  <si>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</si>
  <si>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</si>
  <si>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</si>
  <si>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</si>
  <si>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</si>
  <si>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</si>
  <si>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</si>
  <si>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</si>
  <si>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</si>
  <si>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</si>
  <si>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</si>
  <si>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</si>
  <si>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</si>
  <si>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</si>
  <si>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</si>
  <si>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</si>
  <si>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</si>
  <si>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</si>
  <si>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</si>
  <si>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</si>
  <si>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</si>
  <si>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</si>
  <si>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</si>
  <si>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</si>
  <si>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</si>
  <si>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</si>
  <si>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</si>
  <si>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</si>
  <si>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</si>
  <si>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</si>
  <si>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</si>
  <si>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</si>
  <si>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</si>
  <si>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</si>
  <si>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</si>
  <si>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</si>
  <si>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</si>
  <si>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</si>
  <si>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</si>
  <si>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</si>
  <si>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</si>
  <si>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</si>
  <si>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</si>
  <si>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</si>
  <si>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</si>
  <si>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</si>
  <si>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</si>
  <si>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</si>
  <si>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</si>
  <si>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</si>
  <si>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</si>
  <si>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</si>
  <si>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</si>
  <si>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</si>
  <si>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</si>
  <si>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</si>
  <si>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</si>
  <si>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</si>
  <si>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</si>
  <si>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</si>
  <si>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</si>
  <si>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</si>
  <si>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</si>
  <si>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</si>
  <si>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</si>
  <si>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</si>
  <si>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</si>
  <si>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</si>
  <si>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</si>
  <si>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</si>
  <si>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</si>
  <si>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</si>
  <si>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</si>
  <si>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</si>
  <si>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</si>
  <si>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</si>
  <si>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</si>
  <si>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</si>
  <si>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</si>
  <si>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</si>
  <si>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</si>
  <si>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</si>
  <si>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</si>
  <si>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</si>
  <si>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</si>
  <si>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</si>
  <si>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</si>
  <si>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</si>
  <si>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</si>
  <si>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</si>
  <si>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</si>
  <si>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</si>
  <si>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</si>
  <si>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</si>
  <si>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</si>
  <si>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</si>
  <si>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</si>
  <si>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</si>
  <si>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</si>
  <si>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</si>
  <si>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</si>
  <si>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</si>
  <si>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</si>
  <si>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</si>
  <si>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</si>
  <si>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</si>
  <si>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</si>
  <si>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</si>
  <si>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</si>
  <si>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</si>
  <si>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</si>
  <si>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</si>
  <si>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</si>
  <si>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</si>
  <si>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</si>
  <si>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</si>
  <si>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</si>
  <si>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</si>
  <si>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</si>
  <si>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</si>
  <si>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</si>
  <si>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</si>
  <si>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</si>
  <si>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</si>
  <si>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</si>
  <si>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</si>
  <si>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</si>
  <si>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</si>
  <si>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</si>
  <si>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</si>
  <si>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</si>
  <si>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</si>
  <si>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</si>
  <si>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</si>
  <si>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</si>
  <si>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</si>
  <si>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</si>
  <si>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</si>
  <si>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</si>
  <si>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</si>
  <si>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</si>
  <si>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</si>
  <si>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</si>
  <si>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</si>
  <si>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</si>
  <si>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</si>
  <si>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</si>
  <si>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</si>
  <si>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</si>
  <si>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</si>
  <si>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</si>
  <si>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</si>
  <si>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</si>
  <si>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</si>
  <si>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</si>
  <si>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</si>
  <si>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</si>
  <si>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</si>
  <si>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</si>
  <si>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</si>
  <si>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</si>
  <si>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</si>
  <si>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</si>
  <si>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</si>
  <si>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</si>
  <si>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</si>
  <si>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</si>
  <si>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</si>
  <si>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</si>
  <si>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</si>
  <si>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</si>
  <si>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</si>
  <si>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</si>
  <si>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</si>
  <si>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</si>
  <si>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</si>
  <si>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</si>
  <si>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</si>
  <si>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</si>
  <si>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</si>
  <si>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</si>
  <si>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</si>
  <si>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</si>
  <si>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</si>
  <si>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</si>
  <si>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</si>
  <si>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</si>
  <si>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</si>
  <si>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</si>
  <si>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</si>
  <si>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</si>
  <si>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</si>
  <si>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</si>
  <si>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</si>
  <si>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</si>
  <si>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</si>
  <si>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</si>
  <si>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</si>
  <si>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</si>
  <si>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</si>
  <si>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</si>
  <si>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</si>
  <si>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</si>
  <si>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</si>
  <si>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</si>
  <si>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</si>
  <si>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</si>
  <si>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</si>
  <si>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</si>
  <si>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</si>
  <si>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</si>
  <si>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</si>
  <si>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</si>
  <si>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</si>
  <si>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</si>
  <si>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</si>
  <si>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</si>
  <si>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</si>
  <si>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</si>
  <si>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</si>
  <si>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</si>
  <si>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</si>
  <si>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</si>
  <si>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</si>
  <si>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</si>
  <si>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</si>
  <si>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</si>
  <si>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</si>
  <si>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</si>
  <si>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</si>
  <si>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</si>
  <si>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</si>
  <si>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</si>
  <si>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</si>
  <si>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</si>
  <si>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</si>
  <si>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</si>
  <si>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</si>
  <si>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</si>
  <si>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</si>
  <si>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</si>
  <si>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</si>
  <si>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</si>
  <si>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</si>
  <si>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</si>
  <si>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</si>
  <si>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</si>
  <si>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</si>
  <si>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</si>
  <si>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</si>
  <si>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</si>
  <si>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</si>
  <si>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</si>
  <si>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</si>
  <si>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</si>
  <si>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</si>
  <si>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</si>
  <si>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</si>
  <si>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</si>
  <si>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</si>
  <si>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</si>
  <si>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</si>
  <si>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</si>
  <si>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</si>
  <si>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</si>
  <si>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</si>
  <si>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</si>
  <si>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</si>
  <si>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</si>
  <si>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</si>
  <si>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</si>
  <si>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</si>
  <si>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</si>
  <si>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</si>
  <si>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</si>
  <si>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</si>
  <si>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</si>
  <si>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</si>
  <si>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</si>
  <si>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</si>
  <si>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</si>
  <si>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</si>
  <si>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</si>
  <si>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</si>
  <si>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</si>
  <si>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</si>
  <si>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</si>
  <si>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</si>
  <si>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</si>
  <si>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</si>
  <si>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</si>
  <si>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</si>
  <si>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</si>
  <si>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</si>
  <si>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</si>
  <si>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</si>
  <si>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</si>
  <si>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</si>
  <si>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</si>
  <si>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</si>
  <si>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</si>
  <si>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</si>
  <si>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</si>
  <si>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</si>
  <si>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</si>
  <si>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</si>
  <si>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</si>
  <si>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</si>
  <si>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</si>
  <si>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</si>
  <si>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</si>
  <si>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</si>
  <si>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</si>
  <si>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</si>
  <si>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</si>
  <si>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</si>
  <si>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</si>
  <si>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</si>
  <si>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</si>
  <si>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</si>
  <si>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</si>
  <si>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</si>
  <si>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</si>
  <si>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</si>
  <si>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</si>
  <si>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</si>
  <si>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</si>
  <si>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</si>
  <si>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</si>
  <si>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</si>
  <si>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</si>
  <si>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</si>
  <si>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</si>
  <si>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</si>
  <si>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</si>
  <si>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</si>
  <si>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</si>
  <si>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</si>
  <si>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</si>
  <si>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</si>
  <si>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</si>
  <si>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</si>
  <si>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</si>
  <si>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</si>
  <si>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</si>
  <si>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</si>
  <si>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</si>
  <si>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</si>
  <si>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</si>
  <si>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</si>
  <si>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</si>
  <si>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</si>
  <si>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</si>
  <si>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</si>
  <si>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</si>
  <si>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</si>
  <si>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</si>
  <si>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</si>
  <si>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</si>
  <si>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</si>
  <si>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</si>
  <si>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</si>
  <si>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</si>
  <si>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</si>
  <si>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</si>
  <si>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</si>
  <si>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</si>
  <si>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</si>
  <si>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</si>
  <si>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</si>
  <si>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</si>
  <si>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</si>
  <si>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</si>
  <si>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</si>
  <si>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</si>
  <si>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</si>
  <si>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</si>
  <si>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</si>
  <si>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</si>
  <si>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</si>
  <si>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</si>
  <si>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</si>
  <si>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</si>
  <si>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</si>
  <si>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</si>
  <si>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</si>
  <si>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</si>
  <si>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</si>
  <si>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</si>
  <si>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</si>
  <si>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</si>
  <si>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</si>
  <si>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</si>
  <si>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</si>
  <si>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</si>
  <si>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</si>
  <si>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</si>
  <si>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</si>
  <si>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</si>
  <si>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</si>
  <si>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</si>
  <si>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</si>
  <si>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</si>
  <si>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</si>
  <si>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</si>
  <si>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</si>
  <si>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</si>
  <si>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</si>
  <si>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</si>
  <si>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</si>
  <si>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</si>
  <si>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</si>
  <si>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</si>
  <si>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</si>
  <si>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</si>
  <si>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</si>
  <si>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</si>
  <si>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</si>
  <si>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</si>
  <si>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</si>
  <si>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</si>
  <si>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</si>
  <si>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</si>
  <si>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</si>
  <si>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</si>
  <si>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</si>
  <si>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</si>
  <si>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</si>
  <si>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</si>
  <si>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</si>
  <si>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</si>
  <si>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</si>
  <si>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</si>
  <si>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</si>
  <si>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</si>
  <si>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</si>
  <si>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</si>
  <si>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</si>
  <si>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</si>
  <si>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</si>
  <si>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</si>
  <si>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</si>
  <si>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</si>
  <si>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</si>
  <si>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</si>
  <si>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</si>
  <si>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</si>
  <si>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</si>
  <si>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</si>
  <si>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</si>
  <si>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</si>
  <si>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</si>
  <si>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</si>
  <si>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</si>
  <si>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</si>
  <si>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</si>
  <si>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</si>
  <si>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</si>
  <si>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</si>
  <si>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</si>
  <si>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</si>
  <si>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</si>
  <si>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</si>
  <si>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</si>
  <si>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</si>
  <si>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</si>
  <si>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</si>
  <si>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</si>
  <si>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</si>
  <si>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</si>
  <si>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</si>
  <si>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</si>
  <si>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</si>
  <si>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</si>
  <si>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</si>
  <si>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</si>
  <si>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</si>
  <si>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</si>
  <si>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</si>
  <si>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</si>
  <si>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</si>
  <si>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</si>
  <si>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</si>
  <si>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</si>
  <si>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</si>
  <si>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</si>
  <si>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</si>
  <si>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</si>
  <si>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</si>
  <si>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</si>
  <si>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</si>
  <si>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</si>
  <si>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</si>
  <si>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</si>
  <si>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</si>
  <si>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</si>
  <si>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</si>
  <si>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</si>
  <si>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</si>
  <si>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</si>
  <si>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</si>
  <si>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</si>
  <si>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</si>
  <si>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</si>
  <si>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</si>
  <si>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</si>
  <si>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</si>
  <si>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</si>
  <si>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</si>
  <si>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</si>
  <si>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</si>
  <si>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</si>
  <si>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</si>
  <si>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</si>
  <si>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</si>
  <si>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</si>
  <si>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</si>
  <si>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</si>
  <si>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</si>
  <si>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</si>
  <si>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</si>
  <si>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</si>
  <si>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</si>
  <si>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</si>
  <si>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</si>
  <si>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</si>
  <si>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</si>
  <si>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</si>
  <si>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</si>
  <si>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</si>
  <si>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</si>
  <si>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</si>
  <si>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</si>
  <si>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</si>
  <si>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</si>
  <si>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</si>
  <si>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</si>
  <si>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</si>
  <si>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</si>
  <si>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</si>
  <si>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</si>
  <si>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</si>
  <si>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</si>
  <si>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</si>
  <si>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</si>
  <si>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</si>
  <si>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</si>
  <si>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</si>
  <si>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</si>
  <si>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</si>
  <si>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</si>
  <si>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</si>
  <si>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</si>
  <si>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</si>
  <si>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</si>
  <si>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</si>
  <si>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</si>
  <si>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</si>
  <si>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</si>
  <si>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</si>
  <si>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</si>
  <si>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</si>
  <si>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</si>
  <si>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</si>
  <si>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</si>
  <si>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</si>
  <si>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</si>
  <si>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</si>
  <si>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</si>
  <si>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</si>
  <si>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</si>
  <si>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</si>
  <si>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</si>
  <si>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</si>
  <si>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</si>
  <si>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</si>
  <si>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</si>
  <si>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</si>
  <si>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</si>
  <si>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</si>
  <si>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</si>
  <si>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</si>
  <si>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</si>
  <si>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</si>
  <si>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</si>
  <si>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</si>
  <si>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</si>
  <si>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</si>
  <si>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</si>
  <si>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</si>
  <si>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</si>
  <si>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</si>
  <si>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</si>
  <si>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</si>
  <si>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</si>
  <si>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</si>
  <si>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</si>
  <si>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</si>
  <si>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</si>
  <si>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</si>
  <si>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</si>
  <si>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</si>
  <si>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</si>
  <si>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</si>
  <si>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</si>
  <si>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</si>
  <si>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</si>
  <si>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</si>
  <si>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</si>
  <si>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</si>
  <si>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</si>
  <si>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</si>
  <si>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</si>
  <si>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</si>
  <si>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</si>
  <si>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</si>
  <si>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</si>
  <si>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</si>
  <si>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</si>
  <si>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</si>
  <si>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</si>
  <si>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</si>
  <si>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</si>
  <si>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</si>
  <si>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</si>
  <si>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</si>
  <si>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</si>
  <si>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</si>
  <si>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</si>
  <si>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</si>
  <si>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</si>
  <si>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</si>
  <si>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</si>
  <si>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</si>
  <si>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</si>
  <si>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</si>
  <si>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</si>
  <si>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</si>
  <si>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</si>
  <si>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</si>
  <si>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</si>
  <si>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</si>
  <si>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</si>
  <si>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</si>
  <si>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</si>
  <si>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</si>
  <si>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</si>
  <si>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</si>
  <si>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</si>
  <si>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</si>
  <si>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</si>
  <si>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</si>
  <si>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</si>
  <si>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</si>
  <si>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</si>
  <si>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</si>
  <si>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</si>
  <si>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</si>
  <si>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</si>
  <si>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</si>
  <si>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</si>
  <si>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</si>
  <si>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</si>
  <si>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</si>
  <si>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</si>
  <si>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</si>
  <si>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</si>
  <si>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</si>
  <si>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</si>
  <si>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</si>
  <si>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</si>
  <si>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</si>
  <si>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</si>
  <si>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</si>
  <si>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</si>
  <si>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</si>
  <si>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</si>
  <si>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</si>
  <si>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</si>
  <si>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</si>
  <si>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</si>
  <si>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</si>
  <si>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</si>
  <si>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</si>
  <si>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</si>
  <si>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</si>
  <si>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</si>
  <si>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</si>
  <si>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</si>
  <si>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</si>
  <si>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</si>
  <si>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</si>
  <si>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</si>
  <si>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</si>
  <si>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</si>
  <si>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</si>
  <si>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</si>
  <si>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</si>
  <si>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</si>
  <si>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</si>
  <si>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</si>
  <si>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</si>
  <si>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</si>
  <si>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</si>
  <si>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</si>
  <si>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</si>
  <si>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</si>
  <si>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</si>
  <si>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</si>
  <si>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</si>
  <si>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</si>
  <si>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</si>
  <si>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</si>
  <si>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</si>
  <si>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</si>
  <si>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</si>
  <si>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</si>
  <si>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</si>
  <si>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</si>
  <si>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</si>
  <si>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</si>
  <si>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</si>
  <si>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</si>
  <si>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</si>
  <si>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</si>
  <si>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</si>
  <si>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</si>
  <si>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</si>
  <si>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</si>
  <si>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</si>
  <si>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</si>
  <si>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</si>
  <si>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</si>
  <si>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</si>
  <si>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</si>
  <si>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</si>
  <si>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</si>
  <si>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</si>
  <si>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</si>
  <si>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</si>
  <si>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</si>
  <si>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</si>
  <si>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</si>
  <si>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</si>
  <si>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</si>
  <si>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</si>
  <si>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</si>
  <si>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</si>
  <si>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</si>
  <si>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</si>
  <si>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</si>
  <si>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</si>
  <si>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</si>
  <si>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</si>
  <si>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</si>
  <si>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</si>
  <si>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</si>
  <si>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</si>
  <si>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</si>
  <si>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</si>
  <si>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</si>
  <si>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</si>
  <si>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</si>
  <si>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</si>
  <si>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</si>
  <si>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</si>
  <si>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</si>
  <si>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</si>
  <si>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</si>
  <si>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</si>
  <si>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</si>
  <si>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</si>
  <si>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</si>
  <si>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</si>
  <si>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</si>
  <si>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</si>
  <si>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</si>
  <si>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</si>
  <si>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</si>
  <si>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</si>
  <si>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</si>
  <si>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</si>
  <si>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</si>
  <si>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</si>
  <si>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</si>
  <si>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</si>
  <si>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</si>
  <si>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</si>
  <si>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</si>
  <si>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</si>
  <si>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</si>
  <si>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</si>
  <si>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</si>
  <si>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</si>
  <si>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</si>
  <si>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</si>
  <si>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</si>
  <si>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</si>
  <si>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</si>
  <si>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</si>
  <si>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</si>
  <si>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</si>
  <si>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</si>
  <si>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</si>
  <si>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</si>
  <si>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</si>
  <si>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</si>
  <si>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</si>
  <si>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</si>
  <si>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</si>
  <si>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</si>
  <si>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</si>
  <si>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</si>
  <si>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</si>
  <si>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</si>
  <si>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</si>
  <si>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</si>
  <si>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</si>
  <si>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</si>
  <si>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</si>
  <si>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</si>
  <si>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</si>
  <si>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</si>
  <si>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</si>
  <si>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</si>
  <si>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</si>
  <si>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</si>
  <si>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</si>
  <si>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</si>
  <si>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</si>
  <si>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</si>
  <si>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</si>
  <si>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</si>
  <si>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</si>
  <si>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</si>
  <si>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</si>
  <si>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</si>
  <si>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</si>
  <si>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</si>
  <si>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</si>
  <si>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</si>
  <si>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</si>
  <si>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</si>
  <si>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</si>
  <si>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</si>
  <si>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</si>
  <si>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</si>
  <si>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</si>
  <si>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</si>
  <si>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</si>
  <si>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</si>
  <si>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</si>
  <si>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</si>
  <si>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</si>
  <si>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</si>
  <si>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</si>
  <si>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</si>
  <si>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</si>
  <si>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</si>
  <si>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</si>
  <si>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</si>
  <si>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</si>
  <si>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</si>
  <si>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</si>
  <si>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</si>
  <si>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</si>
  <si>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</si>
  <si>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</si>
  <si>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</si>
  <si>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</si>
  <si>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</si>
  <si>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</si>
  <si>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</si>
  <si>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</si>
  <si>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</si>
  <si>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</si>
  <si>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</si>
  <si>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</si>
  <si>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</si>
  <si>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</si>
  <si>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</si>
  <si>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</si>
  <si>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</si>
  <si>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</si>
  <si>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</si>
  <si>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</si>
  <si>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</si>
  <si>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</si>
  <si>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</si>
  <si>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</si>
  <si>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</si>
  <si>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</si>
  <si>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</si>
  <si>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</si>
  <si>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</si>
  <si>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</si>
  <si>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</si>
  <si>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</si>
  <si>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</si>
  <si>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</si>
  <si>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</si>
  <si>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</si>
  <si>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</si>
  <si>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</si>
  <si>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</si>
  <si>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</si>
  <si>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</si>
  <si>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</si>
  <si>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</si>
  <si>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</si>
  <si>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</si>
  <si>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</si>
  <si>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</si>
  <si>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</si>
  <si>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</si>
  <si>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</si>
  <si>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</si>
  <si>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</si>
  <si>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</si>
  <si>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</si>
  <si>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</si>
  <si>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</si>
  <si>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</si>
  <si>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</si>
  <si>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</si>
  <si>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</si>
  <si>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</si>
  <si>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</si>
  <si>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</si>
  <si>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</si>
  <si>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</si>
  <si>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</si>
  <si>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</si>
  <si>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</si>
  <si>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</si>
  <si>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</si>
  <si>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</si>
  <si>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</si>
  <si>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</si>
  <si>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</si>
  <si>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</si>
  <si>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</si>
  <si>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</si>
  <si>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</si>
  <si>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</si>
  <si>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</si>
  <si>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</si>
  <si>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</si>
  <si>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</si>
  <si>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</si>
  <si>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</si>
  <si>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</si>
  <si>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</si>
  <si>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</si>
  <si>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</si>
  <si>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</si>
  <si>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</si>
  <si>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</si>
  <si>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</si>
  <si>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</si>
  <si>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</si>
  <si>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</si>
  <si>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</si>
  <si>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</si>
  <si>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</si>
  <si>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</si>
  <si>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</si>
  <si>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</si>
  <si>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</si>
  <si>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</si>
  <si>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</si>
  <si>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</si>
  <si>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</si>
  <si>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</si>
  <si>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</si>
  <si>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</si>
  <si>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</si>
  <si>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</si>
  <si>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</si>
  <si>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</si>
  <si>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</si>
  <si>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</si>
  <si>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</si>
  <si>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</si>
  <si>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</si>
  <si>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</si>
  <si>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</si>
  <si>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</si>
  <si>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</si>
  <si>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</si>
  <si>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</si>
  <si>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</si>
  <si>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</si>
  <si>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</si>
  <si>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</si>
  <si>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</si>
  <si>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</si>
  <si>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</si>
  <si>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</si>
  <si>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</si>
  <si>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</si>
  <si>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</si>
  <si>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</si>
  <si>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</si>
  <si>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</si>
  <si>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</si>
  <si>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</si>
  <si>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</si>
  <si>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</si>
  <si>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</si>
  <si>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</si>
  <si>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</si>
  <si>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</si>
  <si>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</si>
  <si>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</si>
  <si>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</si>
  <si>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</si>
  <si>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</si>
  <si>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</si>
  <si>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</si>
  <si>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</si>
  <si>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</si>
  <si>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</si>
  <si>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</si>
  <si>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</si>
  <si>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</si>
  <si>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</si>
  <si>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</si>
  <si>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</si>
  <si>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</si>
  <si>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</si>
  <si>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</si>
  <si>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</si>
  <si>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</si>
  <si>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</si>
  <si>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</si>
  <si>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</si>
  <si>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</si>
  <si>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</si>
  <si>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</si>
  <si>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</si>
  <si>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</si>
  <si>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</si>
  <si>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</si>
  <si>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</si>
  <si>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</si>
  <si>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</si>
  <si>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</si>
  <si>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</si>
  <si>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</si>
  <si>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</si>
  <si>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</si>
  <si>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</si>
  <si>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</si>
  <si>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</si>
  <si>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</si>
  <si>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</si>
  <si>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</si>
  <si>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</si>
  <si>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</si>
  <si>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</si>
  <si>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</si>
  <si>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</si>
  <si>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</si>
  <si>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</si>
  <si>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</si>
  <si>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</si>
  <si>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</si>
  <si>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</si>
  <si>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</si>
  <si>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</si>
  <si>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</si>
  <si>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</si>
  <si>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</si>
  <si>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</si>
  <si>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</si>
  <si>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</si>
  <si>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</si>
  <si>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</si>
  <si>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</si>
  <si>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</si>
  <si>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</si>
  <si>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</si>
  <si>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</si>
  <si>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</si>
  <si>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</si>
  <si>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</si>
  <si>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</si>
  <si>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</si>
  <si>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</si>
  <si>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</si>
  <si>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</si>
  <si>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</si>
  <si>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</si>
  <si>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</si>
  <si>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</si>
  <si>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</si>
  <si>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</si>
  <si>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</si>
  <si>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</si>
  <si>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</si>
  <si>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</si>
  <si>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</si>
  <si>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</si>
  <si>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</si>
  <si>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</si>
  <si>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</si>
  <si>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</si>
  <si>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</si>
  <si>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</si>
  <si>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</si>
  <si>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</si>
  <si>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</si>
  <si>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</si>
  <si>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</si>
  <si>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</si>
  <si>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</si>
  <si>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</si>
  <si>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</si>
  <si>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</si>
  <si>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</si>
  <si>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</si>
  <si>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</si>
  <si>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</si>
  <si>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</si>
  <si>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</si>
  <si>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</si>
  <si>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</si>
  <si>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</si>
  <si>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</si>
  <si>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</si>
  <si>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</si>
  <si>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</si>
  <si>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</si>
  <si>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</si>
  <si>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</si>
  <si>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</si>
  <si>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</si>
  <si>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</si>
  <si>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</si>
  <si>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</si>
  <si>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</si>
  <si>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</si>
  <si>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</si>
  <si>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</si>
  <si>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</si>
  <si>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</si>
  <si>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</si>
  <si>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</si>
  <si>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</si>
  <si>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</si>
  <si>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</si>
  <si>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</si>
  <si>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</si>
  <si>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</si>
  <si>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</si>
  <si>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</si>
  <si>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</si>
  <si>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</si>
  <si>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</si>
  <si>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</si>
  <si>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</si>
  <si>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</si>
  <si>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</si>
  <si>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</si>
  <si>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</si>
  <si>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</si>
  <si>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</si>
  <si>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</si>
  <si>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</si>
  <si>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</si>
  <si>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</si>
  <si>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</si>
  <si>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</si>
  <si>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</si>
  <si>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</si>
  <si>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</si>
  <si>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</si>
  <si>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</si>
  <si>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</si>
  <si>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</si>
  <si>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</si>
  <si>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</si>
  <si>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</si>
  <si>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</si>
  <si>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</si>
  <si>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</si>
  <si>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</si>
  <si>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</si>
  <si>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</si>
  <si>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</si>
  <si>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</si>
  <si>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</si>
  <si>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</si>
  <si>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</si>
  <si>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</si>
  <si>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</si>
  <si>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</si>
  <si>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</si>
  <si>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</si>
  <si>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</si>
  <si>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</si>
  <si>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</si>
  <si>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</si>
  <si>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</si>
  <si>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</si>
  <si>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</si>
  <si>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</si>
  <si>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</si>
  <si>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</si>
  <si>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</si>
  <si>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</si>
  <si>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</si>
  <si>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</si>
  <si>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</si>
  <si>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</si>
  <si>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</si>
  <si>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</si>
  <si>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</si>
  <si>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</si>
  <si>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</si>
  <si>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</si>
  <si>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</si>
  <si>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</si>
  <si>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</si>
  <si>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</si>
  <si>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</si>
  <si>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</si>
  <si>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</si>
  <si>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</si>
  <si>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</si>
  <si>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</si>
  <si>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</si>
  <si>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</si>
  <si>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</si>
  <si>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</si>
  <si>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</si>
  <si>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</si>
  <si>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</si>
  <si>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</si>
  <si>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</si>
  <si>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</si>
  <si>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</si>
  <si>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</si>
  <si>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</si>
  <si>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</si>
  <si>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</si>
  <si>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</si>
  <si>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</si>
  <si>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</si>
  <si>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</si>
  <si>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</si>
  <si>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</si>
  <si>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</si>
  <si>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</si>
  <si>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</si>
  <si>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</si>
  <si>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</si>
  <si>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</si>
  <si>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</si>
  <si>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</si>
  <si>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</si>
  <si>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</si>
  <si>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</si>
  <si>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</si>
  <si>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</si>
  <si>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</si>
  <si>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</si>
  <si>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</si>
  <si>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</si>
  <si>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</si>
  <si>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</si>
  <si>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</si>
  <si>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</si>
  <si>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</si>
  <si>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</si>
  <si>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</si>
  <si>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</si>
  <si>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</si>
  <si>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</si>
  <si>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</si>
  <si>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</si>
  <si>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</si>
  <si>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</si>
  <si>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</si>
  <si>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</si>
  <si>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</si>
  <si>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</si>
  <si>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</si>
  <si>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</si>
  <si>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</si>
  <si>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</si>
  <si>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</si>
  <si>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</si>
  <si>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</si>
  <si>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</si>
  <si>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</si>
  <si>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</si>
  <si>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</si>
  <si>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</si>
  <si>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</si>
  <si>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</si>
  <si>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</si>
  <si>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</si>
  <si>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</si>
  <si>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</si>
  <si>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</si>
  <si>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</si>
  <si>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</si>
  <si>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</si>
  <si>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</si>
  <si>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</si>
  <si>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</si>
  <si>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</si>
  <si>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</si>
  <si>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</si>
  <si>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</si>
  <si>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</si>
  <si>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</si>
  <si>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</si>
  <si>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</si>
  <si>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</si>
  <si>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</si>
  <si>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</si>
  <si>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</si>
  <si>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</si>
  <si>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</si>
  <si>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</si>
  <si>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</si>
  <si>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</si>
  <si>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</si>
  <si>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</si>
  <si>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</si>
  <si>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</si>
  <si>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</si>
  <si>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</si>
  <si>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</si>
  <si>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</si>
  <si>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</si>
  <si>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</si>
  <si>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</si>
  <si>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</si>
  <si>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</si>
  <si>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</si>
  <si>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</si>
  <si>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</si>
  <si>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</si>
  <si>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</si>
  <si>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</si>
  <si>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</si>
  <si>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</si>
  <si>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</si>
  <si>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</si>
  <si>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</si>
  <si>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</si>
  <si>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</si>
  <si>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</si>
  <si>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</si>
  <si>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</si>
  <si>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</si>
  <si>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</si>
  <si>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</si>
  <si>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</si>
  <si>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</si>
  <si>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</si>
  <si>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</si>
  <si>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</si>
  <si>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</si>
  <si>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</si>
  <si>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</si>
  <si>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</si>
  <si>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</si>
  <si>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</si>
  <si>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</si>
  <si>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</si>
  <si>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</si>
  <si>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</si>
  <si>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</si>
  <si>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</si>
  <si>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</si>
  <si>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</si>
  <si>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</si>
  <si>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</si>
  <si>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</si>
  <si>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</si>
  <si>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</si>
  <si>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</si>
  <si>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</si>
  <si>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</si>
  <si>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</si>
  <si>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</si>
  <si>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</si>
  <si>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</si>
  <si>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</si>
  <si>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</si>
  <si>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</si>
  <si>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</si>
  <si>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</si>
  <si>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</si>
  <si>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</si>
  <si>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</si>
  <si>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</si>
  <si>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</si>
  <si>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</si>
  <si>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</si>
  <si>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</si>
  <si>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</si>
  <si>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</si>
  <si>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</si>
  <si>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</si>
  <si>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</si>
  <si>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</si>
  <si>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</si>
  <si>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</si>
  <si>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</si>
  <si>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</si>
  <si>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</si>
  <si>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</si>
  <si>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</si>
  <si>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</si>
  <si>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</si>
  <si>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</si>
  <si>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</si>
  <si>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</si>
  <si>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</si>
  <si>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</si>
  <si>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</si>
  <si>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</si>
  <si>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</si>
  <si>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</si>
  <si>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</si>
  <si>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</si>
  <si>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</si>
  <si>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</si>
  <si>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</si>
  <si>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</si>
  <si>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</si>
  <si>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</si>
  <si>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</si>
  <si>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</si>
  <si>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</si>
  <si>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</si>
  <si>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</si>
  <si>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</si>
  <si>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</si>
  <si>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</si>
  <si>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</si>
  <si>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</si>
  <si>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</si>
  <si>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</si>
  <si>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</si>
  <si>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</si>
  <si>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</si>
  <si>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</si>
  <si>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</si>
  <si>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</si>
  <si>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</si>
  <si>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</si>
  <si>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</si>
  <si>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</si>
  <si>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</si>
  <si>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</si>
  <si>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</si>
  <si>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</si>
  <si>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</si>
  <si>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</si>
  <si>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</si>
  <si>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</si>
  <si>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</si>
  <si>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</si>
  <si>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</si>
  <si>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</si>
  <si>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</si>
  <si>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</si>
  <si>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</si>
  <si>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</si>
  <si>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</si>
  <si>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</si>
  <si>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</si>
  <si>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</si>
  <si>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</si>
  <si>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</si>
  <si>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</si>
  <si>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</si>
  <si>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</si>
  <si>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</si>
  <si>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</si>
  <si>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</si>
  <si>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</si>
  <si>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</si>
  <si>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</si>
  <si>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</si>
  <si>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</si>
  <si>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</si>
  <si>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</si>
  <si>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</si>
  <si>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</si>
  <si>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</si>
  <si>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</si>
  <si>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</si>
  <si>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</si>
  <si>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</si>
  <si>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</si>
  <si>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</si>
  <si>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</si>
  <si>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</si>
  <si>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</si>
  <si>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</si>
  <si>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</si>
  <si>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</si>
  <si>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</si>
  <si>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</si>
  <si>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</si>
  <si>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</si>
  <si>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</si>
  <si>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</si>
  <si>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</si>
  <si>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</si>
  <si>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</si>
  <si>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</si>
  <si>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</si>
  <si>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</si>
  <si>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</si>
  <si>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</si>
  <si>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</si>
  <si>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</si>
  <si>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</si>
  <si>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</si>
  <si>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</si>
  <si>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</si>
  <si>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</si>
  <si>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</si>
  <si>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</si>
  <si>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</si>
  <si>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</si>
  <si>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</si>
  <si>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</si>
  <si>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</si>
  <si>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</si>
  <si>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</si>
  <si>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</si>
  <si>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</si>
  <si>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</si>
  <si>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</si>
  <si>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</si>
  <si>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</si>
  <si>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</si>
  <si>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</si>
  <si>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</si>
  <si>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</si>
  <si>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</si>
  <si>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</si>
  <si>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</si>
  <si>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</si>
  <si>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</si>
  <si>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</si>
  <si>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</si>
  <si>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</si>
  <si>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</si>
  <si>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</si>
  <si>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</si>
  <si>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</si>
  <si>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</si>
  <si>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</si>
  <si>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</si>
  <si>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</si>
  <si>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</si>
  <si>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</si>
  <si>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</si>
  <si>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</si>
  <si>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</si>
  <si>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</si>
  <si>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</si>
  <si>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</si>
  <si>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</si>
  <si>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</si>
  <si>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</si>
  <si>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</si>
  <si>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</si>
  <si>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</si>
  <si>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</si>
  <si>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</si>
  <si>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</si>
  <si>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</si>
  <si>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</si>
  <si>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</si>
  <si>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</si>
  <si>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</si>
  <si>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</si>
  <si>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</si>
  <si>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</si>
  <si>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</si>
  <si>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</si>
  <si>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</si>
  <si>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</si>
  <si>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</si>
  <si>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</si>
  <si>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</si>
  <si>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</si>
  <si>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</si>
  <si>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</si>
  <si>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</si>
  <si>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</si>
  <si>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</si>
  <si>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</si>
  <si>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</si>
  <si>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</si>
  <si>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</si>
  <si>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</si>
  <si>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</si>
  <si>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</si>
  <si>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</si>
  <si>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</si>
  <si>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</si>
  <si>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</si>
  <si>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</si>
  <si>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</si>
  <si>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</si>
  <si>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</si>
  <si>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</si>
  <si>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</si>
  <si>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</si>
  <si>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</si>
  <si>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</si>
  <si>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</si>
  <si>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</si>
  <si>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</si>
  <si>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</si>
  <si>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</si>
  <si>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</si>
  <si>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</si>
  <si>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</si>
  <si>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</si>
  <si>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</si>
  <si>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</si>
  <si>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</si>
  <si>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</si>
  <si>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</si>
  <si>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</si>
  <si>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</si>
  <si>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</si>
  <si>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</si>
  <si>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</si>
  <si>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</si>
  <si>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</si>
  <si>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</si>
  <si>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</si>
  <si>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</si>
  <si>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</si>
  <si>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</si>
  <si>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</si>
  <si>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</si>
  <si>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</si>
  <si>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</si>
  <si>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</si>
  <si>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</si>
  <si>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</si>
  <si>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</si>
  <si>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</si>
  <si>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</si>
  <si>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</si>
  <si>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</si>
  <si>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</si>
  <si>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</si>
  <si>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</si>
  <si>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</si>
  <si>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</si>
  <si>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</si>
  <si>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</si>
  <si>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</si>
  <si>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</si>
  <si>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</si>
  <si>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</si>
  <si>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</si>
  <si>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</si>
  <si>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</si>
  <si>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</si>
  <si>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</si>
  <si>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</si>
  <si>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</si>
  <si>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</si>
  <si>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</si>
  <si>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</si>
  <si>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</si>
  <si>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</si>
  <si>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</si>
  <si>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</si>
  <si>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</si>
  <si>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</si>
  <si>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</si>
  <si>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</si>
  <si>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</si>
  <si>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</si>
  <si>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</si>
  <si>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</si>
  <si>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</si>
  <si>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</si>
  <si>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</si>
  <si>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</si>
  <si>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</si>
  <si>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</si>
  <si>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</si>
  <si>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</si>
  <si>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</si>
  <si>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</si>
  <si>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</si>
  <si>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</si>
  <si>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</si>
  <si>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</si>
  <si>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</si>
  <si>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</si>
  <si>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</si>
  <si>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</si>
  <si>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</si>
  <si>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</si>
  <si>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</si>
  <si>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</si>
  <si>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</si>
  <si>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</si>
  <si>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</si>
  <si>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</si>
  <si>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</si>
  <si>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</si>
  <si>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</si>
  <si>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</si>
  <si>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</si>
  <si>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</si>
  <si>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</si>
  <si>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</si>
  <si>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</si>
  <si>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</si>
  <si>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</si>
  <si>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</si>
  <si>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</si>
  <si>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</si>
  <si>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</si>
  <si>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</si>
  <si>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</si>
  <si>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</si>
  <si>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</si>
  <si>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</si>
  <si>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</si>
  <si>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</si>
  <si>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</si>
  <si>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</si>
  <si>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</si>
  <si>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</si>
  <si>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</si>
  <si>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</si>
  <si>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</si>
  <si>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</si>
  <si>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</si>
  <si>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</si>
  <si>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</si>
  <si>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</si>
  <si>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</si>
  <si>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</si>
  <si>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</si>
  <si>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</si>
  <si>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</si>
  <si>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</si>
  <si>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</si>
  <si>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</si>
  <si>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</si>
  <si>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</si>
  <si>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</si>
  <si>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</si>
  <si>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</si>
  <si>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</si>
  <si>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</si>
  <si>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</si>
  <si>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</si>
  <si>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</si>
  <si>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</si>
  <si>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</si>
  <si>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</si>
  <si>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</si>
  <si>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</si>
  <si>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</si>
  <si>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</si>
  <si>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</si>
  <si>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</si>
  <si>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</si>
  <si>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</si>
  <si>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</si>
  <si>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</si>
  <si>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</si>
  <si>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</si>
  <si>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</si>
  <si>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</si>
  <si>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</si>
  <si>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</si>
  <si>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</si>
  <si>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</si>
  <si>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</si>
  <si>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</si>
  <si>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</si>
  <si>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</si>
  <si>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</si>
  <si>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</si>
  <si>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</si>
  <si>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</si>
  <si>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</si>
  <si>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</si>
  <si>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</si>
  <si>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</si>
  <si>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</si>
  <si>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</si>
  <si>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</si>
  <si>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</si>
  <si>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</si>
  <si>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</si>
  <si>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</si>
  <si>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</si>
  <si>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</si>
  <si>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</si>
  <si>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</si>
  <si>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</si>
  <si>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</si>
  <si>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</si>
  <si>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</si>
  <si>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</si>
  <si>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</si>
  <si>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</si>
  <si>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</si>
  <si>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</si>
  <si>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</si>
  <si>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</si>
  <si>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</si>
  <si>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</si>
  <si>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</si>
  <si>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</si>
  <si>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</si>
  <si>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</si>
  <si>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</si>
  <si>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</si>
  <si>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</si>
  <si>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</si>
  <si>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</si>
  <si>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</si>
  <si>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</si>
  <si>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</si>
  <si>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</si>
  <si>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</si>
  <si>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</si>
  <si>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</si>
  <si>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</si>
  <si>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</si>
  <si>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</si>
  <si>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</si>
  <si>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</si>
  <si>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</si>
  <si>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</si>
  <si>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</si>
  <si>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</si>
  <si>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</si>
  <si>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</si>
  <si>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</si>
  <si>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</si>
  <si>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</si>
  <si>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</si>
  <si>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</si>
  <si>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</si>
  <si>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</si>
  <si>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</si>
  <si>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</si>
  <si>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</si>
  <si>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</si>
  <si>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</si>
  <si>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</si>
  <si>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</si>
  <si>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</si>
  <si>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</si>
  <si>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</si>
  <si>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</si>
  <si>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</si>
  <si>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</si>
  <si>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</si>
  <si>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</si>
  <si>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</si>
  <si>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</si>
  <si>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</si>
  <si>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</si>
  <si>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</si>
  <si>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</si>
  <si>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</si>
  <si>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</si>
  <si>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</si>
  <si>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</si>
  <si>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</si>
  <si>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</si>
  <si>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</si>
  <si>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</si>
  <si>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</si>
  <si>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</si>
  <si>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</si>
  <si>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</si>
  <si>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</si>
  <si>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</si>
  <si>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</si>
  <si>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</si>
  <si>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</si>
  <si>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</si>
  <si>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</si>
  <si>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</si>
  <si>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</si>
  <si>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</si>
  <si>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</si>
  <si>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</si>
  <si>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</si>
  <si>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</si>
  <si>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</si>
  <si>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</si>
  <si>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</si>
  <si>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</si>
  <si>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</si>
  <si>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</si>
  <si>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</si>
  <si>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</si>
  <si>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</si>
  <si>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</si>
  <si>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</si>
  <si>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</si>
  <si>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</si>
  <si>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</si>
  <si>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</si>
  <si>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</si>
  <si>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</si>
  <si>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</si>
  <si>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</si>
  <si>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</si>
  <si>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</si>
  <si>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</si>
  <si>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</si>
  <si>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</si>
  <si>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</si>
  <si>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</si>
  <si>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</si>
  <si>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</si>
  <si>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</si>
  <si>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</si>
  <si>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</si>
  <si>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</si>
  <si>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</si>
  <si>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</si>
  <si>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</si>
  <si>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</si>
  <si>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</si>
  <si>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</si>
  <si>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</si>
  <si>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</si>
  <si>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</si>
  <si>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</si>
  <si>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</si>
  <si>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</si>
  <si>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</si>
  <si>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</si>
  <si>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</si>
  <si>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</si>
  <si>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</si>
  <si>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</si>
  <si>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</si>
  <si>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</si>
  <si>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</si>
  <si>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</si>
  <si>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</si>
  <si>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</si>
  <si>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</si>
  <si>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</si>
  <si>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</si>
  <si>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</si>
  <si>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</si>
  <si>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</si>
  <si>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</si>
  <si>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</si>
  <si>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</si>
  <si>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</si>
  <si>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</si>
  <si>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</si>
  <si>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</si>
  <si>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</si>
  <si>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</si>
  <si>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</si>
  <si>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</si>
  <si>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</si>
  <si>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</si>
  <si>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</si>
  <si>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</si>
  <si>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</si>
  <si>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</si>
  <si>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</si>
  <si>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</si>
  <si>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</si>
  <si>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</si>
  <si>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</si>
  <si>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</si>
  <si>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</si>
  <si>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</si>
  <si>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</si>
  <si>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</si>
  <si>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</si>
  <si>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</si>
  <si>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</si>
  <si>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</si>
  <si>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</si>
  <si>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</si>
  <si>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</si>
  <si>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</si>
  <si>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</si>
  <si>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</si>
  <si>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</si>
  <si>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</si>
  <si>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</si>
  <si>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</si>
  <si>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</si>
  <si>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</si>
  <si>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</si>
  <si>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</si>
  <si>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</si>
  <si>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</si>
  <si>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</si>
  <si>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</si>
  <si>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</si>
  <si>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</si>
  <si>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</si>
  <si>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</si>
  <si>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</si>
  <si>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</si>
  <si>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</si>
  <si>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</si>
  <si>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</si>
  <si>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</si>
  <si>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</si>
  <si>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</si>
  <si>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</si>
  <si>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</si>
  <si>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</si>
  <si>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</si>
  <si>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</si>
  <si>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</si>
  <si>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</si>
  <si>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</si>
  <si>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</si>
  <si>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</si>
  <si>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</si>
  <si>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</si>
  <si>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</si>
  <si>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</si>
  <si>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</si>
  <si>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</si>
  <si>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</si>
  <si>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</si>
  <si>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</si>
  <si>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</si>
  <si>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</si>
  <si>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</si>
  <si>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</si>
  <si>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</si>
  <si>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</si>
  <si>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</si>
  <si>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</si>
  <si>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</si>
  <si>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</si>
  <si>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</si>
  <si>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</si>
  <si>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</si>
  <si>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</si>
  <si>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</si>
  <si>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</si>
  <si>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</si>
  <si>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</si>
  <si>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</si>
  <si>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</si>
  <si>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</si>
  <si>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</si>
  <si>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</si>
  <si>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</si>
  <si>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</si>
  <si>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</si>
  <si>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</si>
  <si>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</si>
  <si>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</si>
  <si>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</si>
  <si>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</si>
  <si>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</si>
  <si>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</si>
  <si>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</si>
  <si>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</si>
  <si>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</si>
  <si>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</si>
  <si>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</si>
  <si>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</si>
  <si>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</si>
  <si>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</si>
  <si>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</si>
  <si>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</si>
  <si>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</si>
  <si>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</si>
  <si>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</si>
  <si>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</si>
  <si>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</si>
  <si>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</si>
  <si>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</si>
  <si>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</si>
  <si>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</si>
  <si>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</si>
  <si>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</si>
  <si>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</si>
  <si>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</si>
  <si>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</si>
  <si>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</si>
  <si>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</si>
  <si>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</si>
  <si>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</si>
  <si>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</si>
  <si>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</si>
  <si>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</si>
  <si>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</si>
  <si>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</si>
  <si>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</si>
  <si>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</si>
  <si>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</si>
  <si>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</si>
  <si>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</si>
  <si>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</si>
  <si>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</si>
  <si>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</si>
  <si>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</si>
  <si>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</si>
  <si>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</si>
  <si>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</si>
  <si>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</si>
  <si>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</si>
  <si>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</si>
  <si>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</si>
  <si>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</si>
  <si>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</si>
  <si>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</si>
  <si>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</si>
  <si>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</si>
  <si>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</si>
  <si>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</si>
  <si>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</si>
  <si>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</si>
  <si>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</si>
  <si>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</si>
  <si>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</si>
  <si>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</si>
  <si>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</si>
  <si>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</si>
  <si>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</si>
  <si>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</si>
  <si>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</si>
  <si>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</si>
  <si>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</si>
  <si>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</si>
  <si>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</si>
  <si>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</si>
  <si>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</si>
  <si>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</si>
  <si>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</si>
  <si>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</si>
  <si>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</si>
  <si>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</si>
  <si>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</si>
  <si>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</si>
  <si>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</si>
  <si>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</si>
  <si>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</si>
  <si>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</si>
  <si>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</si>
  <si>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</si>
  <si>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</si>
  <si>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</si>
  <si>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</si>
  <si>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</si>
  <si>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</si>
  <si>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</si>
  <si>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</si>
  <si>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</si>
  <si>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</si>
  <si>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</si>
  <si>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</si>
  <si>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</si>
  <si>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</si>
  <si>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</si>
  <si>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</si>
  <si>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</si>
  <si>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</si>
  <si>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</si>
  <si>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</si>
  <si>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</si>
  <si>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</si>
  <si>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</si>
  <si>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</si>
  <si>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</si>
  <si>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</si>
  <si>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</si>
  <si>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</si>
  <si>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</si>
  <si>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</si>
  <si>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</si>
  <si>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</si>
  <si>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</si>
  <si>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</si>
  <si>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</si>
  <si>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</si>
  <si>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</si>
  <si>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</si>
  <si>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</si>
  <si>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</si>
  <si>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</si>
  <si>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</si>
  <si>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</si>
  <si>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</si>
  <si>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</si>
  <si>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</si>
  <si>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</si>
  <si>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</si>
  <si>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</si>
  <si>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</si>
  <si>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</si>
  <si>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</si>
  <si>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</si>
  <si>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</si>
  <si>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</si>
  <si>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</si>
  <si>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</si>
  <si>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</si>
  <si>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</si>
  <si>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</si>
  <si>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</si>
  <si>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</si>
  <si>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</si>
  <si>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</si>
  <si>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</si>
  <si>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</si>
  <si>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</si>
  <si>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</si>
  <si>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</si>
  <si>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</si>
  <si>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</si>
  <si>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</si>
  <si>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</si>
  <si>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</si>
  <si>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</si>
  <si>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</si>
  <si>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</si>
  <si>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</si>
  <si>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</si>
  <si>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</si>
  <si>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</si>
  <si>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</si>
  <si>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</si>
  <si>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</si>
  <si>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</si>
  <si>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</si>
  <si>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</si>
  <si>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</si>
  <si>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</si>
  <si>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</si>
  <si>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</si>
  <si>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</si>
  <si>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</si>
  <si>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</si>
  <si>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</si>
  <si>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</si>
  <si>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</si>
  <si>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</si>
  <si>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</si>
  <si>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</si>
  <si>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</si>
  <si>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</si>
  <si>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</si>
  <si>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</si>
  <si>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</si>
  <si>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</si>
  <si>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</si>
  <si>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</si>
  <si>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</si>
  <si>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</si>
  <si>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</si>
  <si>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</si>
  <si>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</si>
  <si>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</si>
  <si>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</si>
  <si>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</si>
  <si>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</si>
  <si>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</si>
  <si>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</si>
  <si>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</si>
  <si>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</si>
  <si>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</si>
  <si>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</si>
  <si>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</si>
  <si>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</si>
  <si>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</si>
  <si>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</si>
  <si>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</si>
  <si>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</si>
  <si>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</si>
  <si>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</si>
  <si>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</si>
  <si>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</si>
  <si>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</si>
  <si>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</si>
  <si>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</si>
  <si>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</si>
  <si>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</si>
  <si>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</si>
  <si>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</si>
  <si>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</si>
  <si>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</si>
  <si>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</si>
  <si>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</si>
  <si>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</si>
  <si>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</si>
  <si>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</si>
  <si>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</si>
  <si>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</si>
  <si>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</si>
  <si>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</si>
  <si>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</si>
  <si>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</si>
  <si>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</si>
  <si>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</si>
  <si>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</si>
  <si>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</si>
  <si>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</si>
  <si>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</si>
  <si>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</si>
  <si>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</si>
  <si>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</si>
  <si>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</si>
  <si>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</si>
  <si>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</si>
  <si>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</si>
  <si>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</si>
  <si>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</si>
  <si>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</si>
  <si>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</si>
  <si>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</si>
  <si>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</si>
  <si>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</si>
  <si>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</si>
  <si>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</si>
  <si>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</si>
  <si>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</si>
  <si>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</si>
  <si>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</si>
  <si>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</si>
  <si>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</si>
  <si>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</si>
  <si>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</si>
  <si>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</si>
  <si>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</si>
  <si>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</si>
  <si>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</si>
  <si>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</si>
  <si>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</si>
  <si>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</si>
  <si>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</si>
  <si>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</si>
  <si>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</si>
  <si>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</si>
  <si>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</si>
  <si>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</si>
  <si>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</si>
  <si>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</si>
  <si>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</si>
  <si>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</si>
  <si>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</si>
  <si>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</si>
  <si>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</si>
  <si>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</si>
  <si>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</si>
  <si>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</si>
  <si>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</si>
  <si>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</si>
  <si>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</si>
  <si>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</si>
  <si>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</si>
  <si>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</si>
  <si>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</si>
  <si>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</si>
  <si>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</si>
  <si>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</si>
  <si>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</si>
  <si>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</si>
  <si>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</si>
  <si>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</si>
  <si>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</si>
  <si>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</si>
  <si>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</si>
  <si>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</si>
  <si>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</si>
  <si>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</si>
  <si>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</si>
  <si>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</si>
  <si>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</si>
  <si>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</si>
  <si>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</si>
  <si>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</si>
  <si>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</si>
  <si>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</si>
  <si>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</si>
  <si>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</si>
  <si>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</si>
  <si>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</si>
  <si>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</si>
  <si>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</si>
  <si>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</si>
  <si>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</si>
  <si>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</si>
  <si>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</si>
  <si>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</si>
  <si>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</si>
  <si>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</si>
  <si>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</si>
  <si>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</si>
  <si>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</si>
  <si>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</si>
  <si>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</si>
  <si>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</si>
  <si>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</si>
  <si>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</si>
  <si>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</si>
  <si>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</si>
  <si>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</si>
  <si>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</si>
  <si>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</si>
  <si>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</si>
  <si>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</si>
  <si>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</si>
  <si>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</si>
  <si>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</si>
  <si>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</si>
  <si>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</si>
  <si>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</si>
  <si>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</si>
  <si>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</si>
  <si>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</si>
  <si>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</si>
  <si>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</si>
  <si>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</si>
  <si>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</si>
  <si>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</si>
  <si>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</si>
  <si>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</si>
  <si>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</si>
  <si>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</si>
  <si>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</si>
  <si>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</si>
  <si>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</si>
  <si>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</si>
  <si>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</si>
  <si>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</si>
  <si>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</si>
  <si>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</si>
  <si>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</si>
  <si>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</si>
  <si>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</si>
  <si>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</si>
  <si>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</si>
  <si>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</si>
  <si>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</si>
  <si>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</si>
  <si>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</si>
  <si>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</si>
  <si>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</si>
  <si>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</si>
  <si>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</si>
  <si>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</si>
  <si>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</si>
  <si>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</si>
  <si>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</si>
  <si>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</si>
  <si>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</si>
  <si>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</si>
  <si>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</si>
  <si>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</si>
  <si>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</si>
  <si>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</si>
  <si>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</si>
  <si>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</si>
  <si>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</si>
  <si>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</si>
  <si>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</si>
  <si>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</si>
  <si>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</si>
  <si>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</si>
  <si>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</si>
  <si>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</si>
  <si>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</si>
  <si>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</si>
  <si>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</si>
  <si>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</si>
  <si>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</si>
  <si>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</si>
  <si>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</si>
  <si>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</si>
  <si>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</si>
  <si>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</si>
  <si>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</si>
  <si>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</si>
  <si>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</si>
  <si>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</si>
  <si>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</si>
  <si>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</si>
  <si>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</si>
  <si>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</si>
  <si>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</si>
  <si>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</si>
  <si>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</si>
  <si>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</si>
  <si>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</si>
  <si>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</si>
  <si>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</si>
  <si>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</si>
  <si>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</si>
  <si>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</si>
  <si>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</si>
  <si>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</si>
  <si>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</si>
  <si>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</si>
  <si>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</si>
  <si>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</si>
  <si>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</si>
  <si>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</si>
  <si>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</si>
  <si>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</si>
  <si>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</si>
  <si>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</si>
  <si>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</si>
  <si>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</si>
  <si>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</si>
  <si>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</si>
  <si>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</si>
  <si>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</si>
  <si>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</si>
  <si>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</si>
  <si>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</si>
  <si>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</si>
  <si>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</si>
  <si>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</si>
  <si>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</si>
  <si>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</si>
  <si>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</si>
  <si>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</si>
  <si>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</si>
  <si>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</si>
  <si>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</si>
  <si>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</si>
  <si>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</si>
  <si>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</si>
  <si>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</si>
  <si>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</si>
  <si>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</si>
  <si>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</si>
  <si>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</si>
  <si>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</si>
  <si>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</si>
  <si>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</si>
  <si>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</si>
  <si>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</si>
  <si>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</si>
  <si>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</si>
  <si>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</si>
  <si>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</si>
  <si>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</si>
  <si>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</si>
  <si>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</si>
  <si>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</si>
  <si>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</si>
  <si>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</si>
  <si>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</si>
  <si>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</si>
  <si>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</si>
  <si>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</si>
  <si>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</si>
  <si>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</si>
  <si>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</si>
  <si>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</si>
  <si>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</si>
  <si>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</si>
  <si>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</si>
  <si>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</si>
  <si>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</si>
  <si>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</si>
  <si>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</si>
  <si>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</si>
  <si>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</si>
  <si>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</si>
  <si>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</si>
  <si>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</si>
  <si>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</si>
  <si>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</si>
  <si>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</si>
  <si>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</si>
  <si>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</si>
  <si>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</si>
  <si>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</si>
  <si>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</si>
  <si>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</si>
  <si>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</si>
  <si>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</si>
  <si>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</si>
  <si>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</si>
  <si>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</si>
  <si>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</si>
  <si>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</si>
  <si>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</si>
  <si>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</si>
  <si>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</si>
  <si>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</si>
  <si>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</si>
  <si>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</si>
  <si>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</si>
  <si>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</si>
  <si>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</si>
  <si>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</si>
  <si>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</si>
  <si>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</si>
  <si>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</si>
  <si>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</si>
  <si>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</si>
  <si>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</si>
  <si>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</si>
  <si>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</si>
  <si>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</si>
  <si>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</si>
  <si>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</si>
  <si>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</si>
  <si>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</si>
  <si>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</si>
  <si>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</si>
  <si>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</si>
  <si>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</si>
  <si>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</si>
  <si>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</si>
  <si>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</si>
  <si>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</si>
  <si>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</si>
  <si>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</si>
  <si>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</si>
  <si>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</si>
  <si>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</si>
  <si>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</si>
  <si>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</si>
  <si>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</si>
  <si>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</si>
  <si>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</si>
  <si>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</si>
  <si>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</si>
  <si>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</si>
  <si>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</si>
  <si>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</si>
  <si>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</si>
  <si>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</si>
  <si>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</si>
  <si>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</si>
  <si>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</si>
  <si>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</si>
  <si>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</si>
  <si>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</si>
  <si>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</si>
  <si>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</si>
  <si>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</si>
  <si>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</si>
  <si>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</si>
  <si>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</si>
  <si>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</si>
  <si>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</si>
  <si>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</si>
  <si>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</si>
  <si>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</si>
  <si>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</si>
  <si>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</si>
  <si>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</si>
  <si>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</si>
  <si>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</si>
  <si>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</si>
  <si>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</si>
  <si>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</si>
  <si>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</si>
  <si>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</si>
  <si>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</si>
  <si>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</si>
  <si>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</si>
  <si>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</si>
  <si>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</si>
  <si>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</si>
  <si>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</si>
  <si>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</si>
  <si>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</si>
  <si>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</si>
  <si>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</si>
  <si>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</si>
  <si>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</si>
  <si>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</si>
  <si>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</si>
  <si>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</si>
  <si>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</si>
  <si>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</si>
  <si>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</si>
  <si>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</si>
  <si>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</si>
  <si>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</si>
  <si>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</si>
  <si>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</si>
  <si>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</si>
  <si>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</si>
  <si>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</si>
  <si>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</si>
  <si>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</si>
  <si>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</si>
  <si>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</si>
  <si>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</si>
  <si>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</si>
  <si>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</si>
  <si>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</si>
  <si>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</si>
  <si>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</si>
  <si>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</si>
  <si>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</si>
  <si>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</si>
  <si>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</si>
  <si>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</si>
  <si>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</si>
  <si>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</si>
  <si>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</si>
  <si>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</si>
  <si>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</si>
  <si>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</si>
  <si>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</si>
  <si>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</si>
  <si>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</si>
  <si>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</si>
  <si>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</si>
  <si>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</si>
  <si>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</si>
  <si>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</si>
  <si>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</si>
  <si>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</si>
  <si>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</si>
  <si>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</si>
  <si>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</si>
  <si>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</si>
  <si>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</si>
  <si>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</si>
  <si>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</si>
  <si>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</si>
  <si>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</si>
  <si>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</si>
  <si>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</si>
  <si>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</si>
  <si>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</si>
  <si>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</si>
  <si>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</si>
  <si>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</si>
  <si>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</si>
  <si>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</si>
  <si>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</si>
  <si>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</si>
  <si>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</si>
  <si>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</si>
  <si>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</si>
  <si>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</si>
  <si>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</si>
  <si>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</si>
  <si>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</si>
  <si>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</si>
  <si>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</si>
  <si>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</si>
  <si>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</si>
  <si>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</si>
  <si>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</si>
  <si>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</si>
  <si>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</si>
  <si>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</si>
  <si>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</si>
  <si>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</si>
  <si>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</si>
  <si>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</si>
  <si>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</si>
  <si>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</si>
  <si>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</si>
  <si>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</si>
  <si>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</si>
  <si>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</si>
  <si>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</si>
  <si>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</si>
  <si>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</si>
  <si>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</si>
  <si>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</si>
  <si>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</si>
  <si>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</si>
  <si>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</si>
  <si>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</si>
  <si>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</si>
  <si>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</si>
  <si>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</si>
  <si>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</si>
  <si>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</si>
  <si>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</si>
  <si>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</si>
  <si>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</si>
  <si>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</si>
  <si>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</si>
  <si>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</si>
  <si>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</si>
  <si>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</si>
  <si>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</si>
  <si>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</si>
  <si>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</si>
  <si>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</si>
  <si>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</si>
  <si>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</si>
  <si>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</si>
  <si>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</si>
  <si>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</si>
  <si>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</si>
  <si>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</si>
  <si>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</si>
  <si>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</si>
  <si>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</si>
  <si>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</si>
  <si>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</si>
  <si>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</si>
  <si>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</si>
  <si>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</si>
  <si>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</si>
  <si>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</si>
  <si>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</si>
  <si>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</si>
  <si>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</si>
  <si>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</si>
  <si>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</si>
  <si>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</si>
  <si>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</si>
  <si>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</si>
  <si>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</si>
  <si>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</si>
  <si>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</si>
  <si>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</si>
  <si>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</si>
  <si>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</si>
  <si>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</si>
  <si>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</si>
  <si>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</si>
  <si>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</si>
  <si>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</si>
  <si>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</si>
  <si>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</si>
  <si>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</si>
  <si>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</si>
  <si>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</si>
  <si>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</si>
  <si>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</si>
  <si>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</si>
  <si>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</si>
  <si>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</si>
  <si>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</si>
  <si>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</si>
  <si>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</si>
  <si>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</si>
  <si>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</si>
  <si>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</si>
  <si>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</si>
  <si>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</si>
  <si>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</si>
  <si>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</si>
  <si>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</si>
  <si>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</si>
  <si>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</si>
  <si>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</si>
  <si>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</si>
  <si>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</si>
  <si>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</si>
  <si>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</si>
  <si>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</si>
  <si>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</si>
  <si>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</si>
  <si>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</si>
  <si>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</si>
  <si>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</si>
  <si>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</si>
  <si>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</si>
  <si>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</si>
  <si>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</si>
  <si>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</si>
  <si>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</si>
  <si>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</si>
  <si>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</si>
  <si>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</si>
  <si>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</si>
  <si>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</si>
  <si>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</si>
  <si>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</si>
  <si>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</si>
  <si>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</si>
  <si>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</si>
  <si>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</si>
  <si>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</si>
  <si>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</si>
  <si>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</si>
  <si>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</si>
  <si>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</si>
  <si>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</si>
  <si>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</si>
  <si>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</si>
  <si>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</si>
  <si>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</si>
  <si>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</si>
  <si>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</si>
  <si>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</si>
  <si>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</si>
  <si>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</si>
  <si>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</si>
  <si>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</si>
  <si>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</si>
  <si>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</si>
  <si>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</si>
  <si>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</si>
  <si>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</si>
  <si>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</si>
  <si>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</si>
  <si>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</si>
  <si>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</si>
  <si>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</si>
  <si>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</si>
  <si>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</si>
  <si>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</si>
  <si>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</si>
  <si>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</si>
  <si>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</si>
  <si>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</si>
  <si>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</si>
  <si>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</si>
  <si>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</si>
  <si>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</si>
  <si>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</si>
  <si>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</si>
  <si>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</si>
  <si>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</si>
  <si>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</si>
  <si>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</si>
  <si>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</si>
  <si>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</si>
  <si>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</si>
  <si>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</si>
  <si>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</si>
  <si>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</si>
  <si>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</si>
  <si>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</si>
  <si>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</si>
  <si>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</si>
  <si>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</si>
  <si>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</si>
  <si>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</si>
  <si>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</si>
  <si>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</si>
  <si>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</si>
  <si>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</si>
  <si>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</si>
  <si>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</si>
  <si>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</si>
  <si>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</si>
  <si>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</si>
  <si>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</si>
  <si>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</si>
  <si>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</si>
  <si>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</si>
  <si>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</si>
  <si>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</si>
  <si>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</si>
  <si>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</si>
  <si>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</si>
  <si>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</si>
  <si>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</si>
  <si>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</si>
  <si>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</si>
  <si>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</si>
  <si>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</si>
  <si>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</si>
  <si>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</si>
  <si>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</si>
  <si>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</si>
  <si>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</si>
  <si>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</si>
  <si>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</si>
  <si>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</si>
  <si>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</si>
  <si>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</si>
  <si>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</si>
  <si>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</si>
  <si>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</si>
  <si>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</si>
  <si>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</si>
  <si>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</si>
  <si>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</si>
  <si>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</si>
  <si>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</si>
  <si>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</si>
  <si>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</si>
  <si>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</si>
  <si>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</si>
  <si>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</si>
  <si>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</si>
  <si>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</si>
  <si>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</si>
  <si>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</si>
  <si>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</si>
  <si>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</si>
  <si>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</si>
  <si>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</si>
  <si>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</si>
  <si>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</si>
  <si>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</si>
  <si>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</si>
  <si>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</si>
  <si>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</si>
  <si>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</si>
  <si>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</si>
  <si>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</si>
  <si>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</si>
  <si>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</si>
  <si>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</si>
  <si>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</si>
  <si>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</si>
  <si>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</si>
  <si>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</si>
  <si>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</si>
  <si>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</si>
  <si>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</si>
  <si>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</si>
  <si>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</si>
  <si>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</si>
  <si>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</si>
  <si>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</si>
  <si>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</si>
  <si>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</si>
  <si>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</si>
  <si>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</si>
  <si>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</si>
  <si>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</si>
  <si>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</si>
  <si>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</si>
  <si>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</si>
  <si>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</si>
  <si>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</si>
  <si>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</si>
  <si>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</si>
  <si>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</si>
  <si>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</si>
  <si>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</si>
  <si>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</si>
  <si>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</si>
  <si>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</si>
  <si>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</si>
  <si>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</si>
  <si>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</si>
  <si>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</si>
  <si>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</si>
  <si>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</si>
  <si>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</si>
  <si>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</si>
  <si>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</si>
  <si>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</si>
  <si>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</si>
  <si>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</si>
  <si>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</si>
  <si>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</si>
  <si>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</si>
  <si>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</si>
  <si>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</si>
  <si>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</si>
  <si>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</si>
  <si>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</si>
  <si>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</si>
  <si>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</si>
  <si>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</si>
  <si>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</si>
  <si>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</si>
  <si>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</si>
  <si>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</si>
  <si>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</si>
  <si>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</si>
  <si>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</si>
  <si>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</si>
  <si>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</si>
  <si>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</si>
  <si>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</si>
  <si>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</si>
  <si>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</si>
  <si>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</si>
  <si>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</si>
  <si>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</si>
  <si>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</si>
  <si>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</si>
  <si>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</si>
  <si>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</si>
  <si>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</si>
  <si>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</si>
  <si>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</si>
  <si>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</si>
  <si>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</si>
  <si>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</si>
  <si>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</si>
  <si>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</si>
  <si>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</si>
  <si>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</si>
  <si>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</si>
  <si>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</si>
  <si>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</si>
  <si>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</si>
  <si>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</si>
  <si>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</si>
  <si>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</si>
  <si>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</si>
  <si>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</si>
  <si>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</si>
  <si>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</si>
  <si>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</si>
  <si>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</si>
  <si>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</si>
  <si>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</si>
  <si>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</si>
  <si>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</si>
  <si>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</si>
  <si>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</si>
  <si>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</si>
  <si>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</si>
  <si>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</si>
  <si>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</si>
  <si>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</si>
  <si>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</si>
  <si>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</si>
  <si>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</si>
  <si>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</si>
  <si>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</si>
  <si>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</si>
  <si>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</si>
  <si>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</si>
  <si>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</si>
  <si>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</si>
  <si>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</si>
  <si>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</si>
  <si>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</si>
  <si>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</si>
  <si>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</si>
  <si>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</si>
  <si>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</si>
  <si>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</si>
  <si>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</si>
  <si>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</si>
  <si>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</si>
  <si>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</si>
  <si>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</si>
  <si>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</si>
  <si>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</si>
  <si>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</si>
  <si>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</si>
  <si>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</si>
  <si>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</si>
  <si>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</si>
  <si>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</si>
  <si>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</si>
  <si>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</si>
  <si>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</si>
  <si>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</si>
  <si>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</si>
  <si>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</si>
  <si>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</si>
  <si>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</si>
  <si>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</si>
  <si>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</si>
  <si>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</si>
  <si>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</si>
  <si>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</si>
  <si>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</si>
  <si>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</si>
  <si>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</si>
  <si>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</si>
  <si>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</si>
  <si>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</si>
  <si>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</si>
  <si>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</si>
  <si>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</si>
  <si>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</si>
  <si>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</si>
  <si>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</si>
  <si>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</si>
  <si>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</si>
  <si>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</si>
  <si>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</si>
  <si>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</si>
  <si>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</si>
  <si>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</si>
  <si>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</si>
  <si>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</si>
  <si>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</si>
  <si>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</si>
  <si>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</si>
  <si>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</si>
  <si>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</si>
  <si>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</si>
  <si>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</si>
  <si>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</si>
  <si>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</si>
  <si>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</si>
  <si>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</si>
  <si>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</si>
  <si>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</si>
  <si>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</si>
  <si>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</si>
  <si>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</si>
  <si>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</si>
  <si>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</si>
  <si>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</si>
  <si>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</si>
  <si>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</si>
  <si>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</si>
  <si>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</si>
  <si>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</si>
  <si>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</si>
  <si>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</si>
  <si>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</si>
  <si>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</si>
  <si>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</si>
  <si>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</si>
  <si>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</si>
  <si>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</si>
  <si>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</si>
  <si>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</si>
  <si>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</si>
  <si>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</si>
  <si>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</si>
  <si>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</si>
  <si>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</si>
  <si>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</si>
  <si>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</si>
  <si>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</si>
  <si>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</si>
  <si>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</si>
  <si>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</si>
  <si>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</si>
  <si>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</si>
  <si>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</si>
  <si>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</si>
  <si>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</si>
  <si>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</si>
  <si>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</si>
  <si>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</si>
  <si>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</si>
  <si>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</si>
  <si>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</si>
  <si>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</si>
  <si>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</si>
  <si>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</si>
  <si>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</si>
  <si>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</si>
  <si>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</si>
  <si>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</si>
  <si>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</si>
  <si>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</si>
  <si>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</si>
  <si>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</si>
  <si>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</si>
  <si>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</si>
  <si>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</si>
  <si>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</si>
  <si>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</si>
  <si>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</si>
  <si>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</si>
  <si>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</si>
  <si>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</si>
  <si>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</si>
  <si>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</si>
  <si>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</si>
  <si>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</si>
  <si>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</si>
  <si>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</si>
  <si>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</si>
  <si>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</si>
  <si>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</si>
  <si>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</si>
  <si>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</si>
  <si>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</si>
  <si>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</si>
  <si>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</si>
  <si>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</si>
  <si>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</si>
  <si>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</si>
  <si>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</si>
  <si>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</si>
  <si>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</si>
  <si>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</si>
  <si>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</si>
  <si>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</si>
  <si>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</si>
  <si>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</si>
  <si>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</si>
  <si>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</si>
  <si>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</si>
  <si>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</si>
  <si>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</si>
  <si>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</si>
  <si>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</si>
  <si>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</si>
  <si>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</si>
  <si>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</si>
  <si>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</si>
  <si>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</si>
  <si>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</si>
  <si>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</si>
  <si>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</si>
  <si>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</si>
  <si>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</si>
  <si>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</si>
  <si>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</si>
  <si>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</si>
  <si>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</si>
  <si>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</si>
  <si>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</si>
  <si>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</si>
  <si>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</si>
  <si>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</si>
  <si>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</si>
  <si>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</si>
  <si>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</si>
  <si>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</si>
  <si>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</si>
  <si>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</si>
  <si>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</si>
  <si>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</si>
  <si>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</si>
  <si>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</si>
  <si>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</si>
  <si>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</si>
  <si>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</si>
  <si>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</si>
  <si>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</si>
  <si>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</si>
  <si>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</si>
  <si>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</si>
  <si>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</si>
  <si>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</si>
  <si>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</si>
  <si>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</si>
  <si>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</si>
  <si>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</si>
  <si>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</si>
  <si>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</si>
  <si>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</si>
  <si>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</si>
  <si>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</si>
  <si>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</si>
  <si>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</si>
  <si>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</si>
  <si>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</si>
  <si>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</si>
  <si>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</si>
  <si>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</si>
  <si>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</si>
  <si>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</si>
  <si>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</si>
  <si>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</si>
  <si>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</si>
  <si>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</si>
  <si>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</si>
  <si>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</si>
  <si>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</si>
  <si>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</si>
  <si>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</si>
  <si>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</si>
  <si>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</si>
  <si>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</si>
  <si>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</si>
  <si>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</si>
  <si>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</si>
  <si>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</si>
  <si>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</si>
  <si>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</si>
  <si>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</si>
  <si>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</si>
  <si>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</si>
  <si>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</si>
  <si>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</si>
  <si>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</si>
  <si>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</si>
  <si>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</si>
  <si>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</si>
  <si>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</si>
  <si>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</si>
  <si>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</si>
  <si>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</si>
  <si>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</si>
  <si>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</si>
  <si>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</si>
  <si>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</si>
  <si>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</si>
  <si>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</si>
  <si>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</si>
  <si>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</si>
  <si>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</si>
  <si>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</si>
  <si>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</si>
  <si>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</si>
  <si>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</si>
  <si>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</si>
  <si>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</si>
  <si>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</si>
  <si>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</si>
  <si>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</si>
  <si>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</si>
  <si>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</si>
  <si>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</si>
  <si>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</si>
  <si>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</si>
  <si>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</si>
  <si>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</si>
  <si>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</si>
  <si>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</si>
  <si>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</si>
  <si>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</si>
  <si>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</si>
  <si>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</si>
  <si>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</si>
  <si>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</si>
  <si>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</si>
  <si>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</si>
  <si>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</si>
  <si>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</si>
  <si>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</si>
  <si>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</si>
  <si>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</si>
  <si>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</si>
  <si>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</si>
  <si>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</si>
  <si>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</si>
  <si>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</si>
  <si>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</si>
  <si>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</si>
  <si>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</si>
  <si>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</si>
  <si>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</si>
  <si>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</si>
  <si>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</si>
  <si>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</si>
  <si>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</si>
  <si>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</si>
  <si>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</si>
  <si>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</si>
  <si>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</si>
  <si>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</si>
  <si>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</si>
  <si>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</si>
  <si>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</si>
  <si>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</si>
  <si>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</si>
  <si>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</si>
  <si>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</si>
  <si>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</si>
  <si>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</si>
  <si>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</si>
  <si>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</si>
  <si>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</si>
  <si>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</si>
  <si>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</si>
  <si>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</si>
  <si>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</si>
  <si>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</si>
  <si>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</si>
  <si>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</si>
  <si>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</si>
  <si>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</si>
  <si>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</si>
  <si>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</si>
  <si>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</si>
  <si>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</si>
  <si>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</si>
  <si>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</si>
  <si>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</si>
  <si>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</si>
  <si>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</si>
  <si>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</si>
  <si>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</si>
  <si>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</si>
  <si>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</si>
  <si>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</si>
  <si>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</si>
  <si>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</si>
  <si>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</si>
  <si>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</si>
  <si>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</si>
  <si>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</si>
  <si>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</si>
  <si>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</si>
  <si>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</si>
  <si>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</si>
  <si>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</si>
  <si>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</si>
  <si>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</si>
  <si>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</si>
  <si>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</si>
  <si>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</si>
  <si>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</si>
  <si>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</si>
  <si>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</si>
  <si>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</si>
  <si>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</si>
  <si>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</si>
  <si>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</si>
  <si>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</si>
  <si>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</si>
  <si>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</si>
  <si>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</si>
  <si>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</si>
  <si>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</si>
  <si>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</si>
  <si>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</si>
  <si>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</si>
  <si>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</si>
  <si>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</si>
  <si>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</si>
  <si>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</si>
  <si>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</si>
  <si>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</si>
  <si>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</si>
  <si>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</si>
  <si>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</si>
  <si>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</si>
  <si>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</si>
  <si>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</si>
  <si>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</si>
  <si>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</si>
  <si>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</si>
  <si>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</si>
  <si>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</si>
  <si>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</si>
  <si>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</si>
  <si>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</si>
  <si>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</si>
  <si>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</si>
  <si>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</si>
  <si>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</si>
  <si>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</si>
  <si>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</si>
  <si>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</si>
  <si>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</si>
  <si>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</si>
  <si>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</si>
  <si>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</si>
  <si>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</si>
  <si>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</si>
  <si>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</si>
  <si>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</si>
  <si>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</si>
  <si>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</si>
  <si>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</si>
  <si>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</si>
  <si>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</si>
  <si>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</si>
  <si>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</si>
  <si>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</si>
  <si>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</si>
  <si>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</si>
  <si>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</si>
  <si>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</si>
  <si>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</si>
  <si>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</si>
  <si>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</si>
  <si>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</si>
  <si>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</si>
  <si>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</si>
  <si>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</si>
  <si>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</si>
  <si>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</si>
  <si>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</si>
  <si>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</si>
  <si>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</si>
  <si>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</si>
  <si>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</si>
  <si>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</si>
  <si>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</si>
  <si>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</si>
  <si>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</si>
  <si>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</si>
  <si>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</si>
  <si>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</si>
  <si>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</si>
  <si>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</si>
  <si>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</si>
  <si>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</si>
  <si>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</si>
  <si>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</si>
  <si>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</si>
  <si>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</si>
  <si>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</si>
  <si>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</si>
  <si>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</si>
  <si>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</si>
  <si>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</si>
  <si>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</si>
  <si>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</si>
  <si>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</si>
  <si>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</si>
  <si>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</si>
  <si>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</si>
  <si>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</si>
  <si>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</si>
  <si>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</si>
  <si>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</si>
  <si>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</si>
  <si>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</si>
  <si>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</si>
  <si>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</si>
  <si>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</si>
  <si>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</si>
  <si>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</si>
  <si>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</si>
  <si>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</si>
  <si>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</si>
  <si>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</si>
  <si>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</si>
  <si>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</si>
  <si>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</si>
  <si>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</si>
  <si>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</si>
  <si>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</si>
  <si>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</si>
  <si>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</si>
  <si>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</si>
  <si>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</si>
  <si>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</si>
  <si>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</si>
  <si>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</si>
  <si>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</si>
  <si>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</si>
  <si>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</si>
  <si>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</si>
  <si>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</si>
  <si>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</si>
  <si>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</si>
  <si>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</si>
  <si>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</si>
  <si>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</si>
  <si>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</si>
  <si>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</si>
  <si>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</si>
  <si>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</si>
  <si>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</si>
  <si>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</si>
  <si>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</si>
  <si>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</si>
  <si>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</si>
  <si>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</si>
  <si>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</si>
  <si>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</si>
  <si>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</si>
  <si>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</si>
  <si>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</si>
  <si>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</si>
  <si>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</si>
  <si>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</si>
  <si>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</si>
  <si>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</si>
  <si>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</si>
  <si>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</si>
  <si>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</si>
  <si>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</si>
  <si>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</si>
  <si>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</si>
  <si>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</si>
  <si>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</si>
  <si>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</si>
  <si>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</si>
  <si>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</si>
  <si>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</si>
  <si>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</si>
  <si>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</si>
  <si>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</si>
  <si>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</si>
  <si>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</si>
  <si>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</si>
  <si>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</si>
  <si>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</si>
  <si>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</si>
  <si>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</si>
  <si>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</si>
  <si>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</si>
  <si>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</si>
  <si>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</si>
  <si>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</si>
  <si>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</si>
  <si>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</si>
  <si>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</si>
  <si>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</si>
  <si>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</si>
  <si>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</si>
  <si>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</si>
  <si>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</si>
  <si>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</si>
  <si>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</si>
  <si>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</si>
  <si>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</si>
  <si>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</si>
  <si>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</si>
  <si>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</si>
  <si>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</si>
  <si>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</si>
  <si>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</si>
  <si>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</si>
  <si>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</si>
  <si>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</si>
  <si>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</si>
  <si>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</si>
  <si>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</si>
  <si>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</si>
  <si>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</si>
  <si>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</si>
  <si>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</si>
  <si>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</si>
  <si>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</si>
  <si>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</si>
  <si>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</si>
  <si>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</si>
  <si>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</si>
  <si>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</si>
  <si>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</si>
  <si>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</si>
  <si>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</si>
  <si>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</si>
  <si>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</si>
  <si>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</si>
  <si>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</si>
  <si>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</si>
  <si>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</si>
  <si>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</si>
  <si>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</si>
  <si>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</si>
  <si>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</si>
  <si>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</si>
  <si>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</si>
  <si>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</si>
  <si>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</si>
  <si>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</si>
  <si>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</si>
  <si>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</si>
  <si>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</si>
  <si>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</si>
  <si>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</si>
  <si>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</si>
  <si>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</si>
  <si>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</si>
  <si>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</si>
  <si>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</si>
  <si>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</si>
  <si>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</si>
  <si>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</si>
  <si>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</si>
  <si>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</si>
  <si>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</si>
  <si>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</si>
  <si>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</si>
  <si>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</si>
  <si>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</si>
  <si>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</si>
  <si>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</si>
  <si>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</si>
  <si>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</si>
  <si>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</si>
  <si>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</si>
  <si>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</si>
  <si>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</si>
  <si>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</si>
  <si>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</si>
  <si>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</si>
  <si>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</si>
  <si>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</si>
  <si>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</si>
  <si>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</si>
  <si>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</si>
  <si>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</si>
  <si>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</si>
  <si>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</si>
  <si>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</si>
  <si>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</si>
  <si>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</si>
  <si>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</si>
  <si>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</si>
  <si>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</si>
  <si>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</si>
  <si>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</si>
  <si>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</si>
  <si>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</si>
  <si>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</si>
  <si>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</si>
  <si>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</si>
  <si>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</si>
  <si>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</si>
  <si>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</si>
  <si>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</si>
  <si>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</si>
  <si>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</si>
  <si>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</si>
  <si>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</si>
  <si>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</si>
  <si>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</si>
  <si>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</si>
  <si>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</si>
  <si>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</si>
  <si>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</si>
  <si>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</si>
  <si>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</si>
  <si>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</si>
  <si>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</si>
  <si>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</si>
  <si>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</si>
  <si>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</si>
  <si>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</si>
  <si>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</si>
  <si>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</si>
  <si>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</si>
  <si>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</si>
  <si>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</si>
  <si>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</si>
  <si>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</si>
  <si>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</si>
  <si>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</si>
  <si>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</si>
  <si>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</si>
  <si>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</si>
  <si>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</si>
  <si>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</si>
  <si>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</si>
  <si>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</si>
  <si>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</si>
  <si>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</si>
  <si>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</si>
  <si>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</si>
  <si>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</si>
  <si>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</si>
  <si>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</si>
  <si>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</si>
  <si>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</si>
  <si>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</si>
  <si>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</si>
  <si>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</si>
  <si>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</si>
  <si>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</si>
  <si>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</si>
  <si>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</si>
  <si>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</si>
  <si>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</si>
  <si>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</si>
  <si>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</si>
  <si>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</si>
  <si>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</si>
  <si>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</si>
  <si>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</si>
  <si>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</si>
  <si>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</si>
  <si>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</si>
  <si>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</si>
  <si>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</si>
  <si>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</si>
  <si>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</si>
  <si>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</si>
  <si>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</si>
  <si>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</si>
  <si>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</si>
  <si>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</si>
  <si>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</si>
  <si>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</si>
  <si>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</si>
  <si>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</si>
  <si>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</si>
  <si>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</si>
  <si>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</si>
  <si>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</si>
  <si>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</si>
  <si>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</si>
  <si>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</si>
  <si>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</si>
  <si>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</si>
  <si>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</si>
  <si>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</si>
  <si>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</si>
  <si>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</si>
  <si>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</si>
  <si>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</si>
  <si>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</si>
  <si>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</si>
  <si>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</si>
  <si>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</si>
  <si>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</si>
  <si>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</si>
  <si>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</si>
  <si>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</si>
  <si>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</si>
  <si>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</si>
  <si>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</si>
  <si>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</si>
  <si>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</si>
  <si>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</si>
  <si>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</si>
  <si>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</si>
  <si>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</si>
  <si>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</si>
  <si>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</si>
  <si>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</si>
  <si>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</si>
  <si>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</si>
  <si>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</si>
  <si>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</si>
  <si>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</si>
  <si>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</si>
  <si>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</si>
  <si>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</si>
  <si>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</si>
  <si>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</si>
  <si>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</si>
  <si>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</si>
  <si>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</si>
  <si>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</si>
  <si>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</si>
  <si>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</si>
  <si>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</si>
  <si>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</si>
  <si>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</si>
  <si>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</si>
  <si>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</si>
  <si>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</si>
  <si>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</si>
  <si>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</si>
  <si>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</si>
  <si>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</si>
  <si>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</si>
  <si>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</si>
  <si>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</si>
  <si>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</si>
  <si>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</si>
  <si>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</si>
  <si>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</si>
  <si>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</si>
  <si>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</si>
  <si>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</si>
  <si>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</si>
  <si>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</si>
  <si>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</si>
  <si>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</si>
  <si>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</si>
  <si>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</si>
  <si>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</si>
  <si>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</si>
  <si>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</si>
  <si>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</si>
  <si>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</si>
  <si>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</si>
  <si>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</si>
  <si>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</si>
  <si>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</si>
  <si>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</si>
  <si>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</si>
  <si>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</si>
  <si>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</si>
  <si>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</si>
  <si>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</si>
  <si>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</si>
  <si>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</si>
  <si>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</si>
  <si>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</si>
  <si>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</si>
  <si>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</si>
  <si>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</si>
  <si>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</si>
  <si>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</si>
  <si>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</si>
  <si>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</si>
  <si>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</si>
  <si>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</si>
  <si>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</si>
  <si>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</si>
  <si>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</si>
  <si>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</si>
  <si>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</si>
  <si>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</si>
  <si>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</si>
  <si>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</si>
  <si>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</si>
  <si>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</si>
  <si>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</si>
  <si>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</si>
  <si>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</si>
  <si>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</si>
  <si>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</si>
  <si>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</si>
  <si>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</si>
  <si>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</si>
  <si>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</si>
  <si>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</si>
  <si>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</si>
  <si>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</si>
  <si>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</si>
  <si>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</si>
  <si>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</si>
  <si>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</si>
  <si>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</si>
  <si>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</si>
  <si>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</si>
  <si>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</si>
  <si>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</si>
  <si>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</si>
  <si>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</si>
  <si>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</si>
  <si>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</si>
  <si>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</si>
  <si>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</si>
  <si>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</si>
  <si>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</si>
  <si>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</si>
  <si>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</si>
  <si>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</si>
  <si>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</si>
  <si>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</si>
  <si>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</si>
  <si>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</si>
  <si>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</si>
  <si>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</si>
  <si>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</si>
  <si>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</si>
  <si>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</si>
  <si>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</si>
  <si>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</si>
  <si>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</si>
  <si>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</si>
  <si>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</si>
  <si>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</si>
  <si>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</si>
  <si>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</si>
  <si>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</si>
  <si>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</si>
  <si>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</si>
  <si>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</si>
  <si>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</si>
  <si>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</si>
  <si>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</si>
  <si>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</si>
  <si>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</si>
  <si>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</si>
  <si>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</si>
  <si>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</si>
  <si>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</si>
  <si>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</si>
  <si>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</si>
  <si>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</si>
  <si>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</si>
  <si>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</si>
  <si>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</si>
  <si>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</si>
  <si>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</si>
  <si>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</si>
  <si>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</si>
  <si>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</si>
  <si>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</si>
  <si>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</si>
  <si>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</si>
  <si>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</si>
  <si>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</si>
  <si>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</si>
  <si>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</si>
  <si>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</si>
  <si>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</si>
  <si>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</si>
  <si>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</si>
  <si>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</si>
  <si>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</si>
  <si>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</si>
  <si>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</si>
  <si>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</si>
  <si>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</si>
  <si>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</si>
  <si>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</si>
  <si>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</si>
  <si>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</si>
  <si>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</si>
  <si>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</si>
  <si>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</si>
  <si>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</si>
  <si>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</si>
  <si>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</si>
  <si>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</si>
  <si>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</si>
  <si>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</si>
  <si>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</si>
  <si>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</si>
  <si>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</si>
  <si>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</si>
  <si>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</si>
  <si>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</si>
  <si>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</si>
  <si>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</si>
  <si>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</si>
  <si>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</si>
  <si>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</si>
  <si>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</si>
  <si>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</si>
  <si>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</si>
  <si>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</si>
  <si>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</si>
  <si>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</si>
  <si>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</si>
  <si>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</si>
  <si>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</si>
  <si>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</si>
  <si>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</si>
  <si>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</si>
  <si>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</si>
  <si>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</si>
  <si>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</si>
  <si>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</si>
  <si>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</si>
  <si>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</si>
  <si>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</si>
  <si>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</si>
  <si>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</si>
  <si>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</si>
  <si>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</si>
  <si>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</si>
  <si>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</si>
  <si>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</si>
  <si>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</si>
  <si>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</si>
  <si>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</si>
  <si>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</si>
  <si>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</si>
  <si>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</si>
  <si>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</si>
  <si>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</si>
  <si>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</si>
  <si>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</si>
  <si>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</si>
  <si>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</si>
  <si>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</si>
  <si>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</si>
  <si>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</si>
  <si>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</si>
  <si>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</si>
  <si>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</si>
  <si>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</si>
  <si>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</si>
  <si>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</si>
  <si>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</si>
  <si>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</si>
  <si>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</si>
  <si>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</si>
  <si>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</si>
  <si>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</si>
  <si>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</si>
  <si>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</si>
  <si>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</si>
  <si>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</si>
  <si>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</si>
  <si>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</si>
  <si>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</si>
  <si>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</si>
  <si>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</si>
  <si>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</si>
  <si>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</si>
  <si>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</si>
  <si>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</si>
  <si>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</si>
  <si>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</si>
  <si>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</si>
  <si>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</si>
  <si>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</si>
  <si>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</si>
  <si>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</si>
  <si>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</si>
  <si>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</si>
  <si>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</si>
  <si>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</si>
  <si>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</si>
  <si>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</si>
  <si>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</si>
  <si>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</si>
  <si>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</si>
  <si>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</si>
  <si>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</si>
  <si>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</si>
  <si>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</si>
  <si>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</si>
  <si>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</si>
  <si>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</si>
  <si>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</si>
  <si>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</si>
  <si>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</si>
  <si>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</si>
  <si>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</si>
  <si>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</si>
  <si>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</si>
  <si>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</si>
  <si>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</si>
  <si>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</si>
  <si>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</si>
  <si>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</si>
  <si>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</si>
  <si>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</si>
  <si>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</si>
  <si>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</si>
  <si>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</si>
  <si>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</si>
  <si>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</si>
  <si>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</si>
  <si>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</si>
  <si>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</si>
  <si>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</si>
  <si>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</si>
  <si>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</si>
  <si>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</si>
  <si>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</si>
  <si>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</si>
  <si>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</si>
  <si>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</si>
  <si>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</si>
  <si>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</si>
  <si>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</si>
  <si>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</si>
  <si>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</si>
  <si>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</si>
  <si>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</si>
  <si>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</si>
  <si>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</si>
  <si>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</si>
  <si>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</si>
  <si>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</si>
  <si>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</si>
  <si>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</si>
  <si>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</si>
  <si>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</si>
  <si>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</si>
  <si>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</si>
  <si>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</si>
  <si>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</si>
  <si>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</si>
  <si>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</si>
  <si>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</si>
  <si>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</si>
  <si>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</si>
  <si>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</si>
  <si>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</si>
  <si>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</si>
  <si>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</si>
  <si>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</si>
  <si>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</si>
  <si>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</si>
  <si>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</si>
  <si>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</si>
  <si>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</si>
  <si>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</si>
  <si>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</si>
  <si>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</si>
  <si>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</si>
  <si>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</si>
  <si>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</si>
  <si>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</si>
  <si>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</si>
  <si>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</si>
  <si>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</si>
  <si>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</si>
  <si>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</si>
  <si>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</si>
  <si>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</si>
  <si>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</si>
  <si>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</si>
  <si>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</si>
  <si>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</si>
  <si>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</si>
  <si>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</si>
  <si>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</si>
  <si>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</si>
  <si>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</si>
  <si>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</si>
  <si>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</si>
  <si>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</si>
  <si>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</si>
  <si>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</si>
  <si>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</si>
  <si>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</si>
  <si>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</si>
  <si>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</si>
  <si>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</si>
  <si>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</si>
  <si>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</si>
  <si>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</si>
  <si>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</si>
  <si>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</si>
  <si>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</si>
  <si>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</si>
  <si>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</si>
  <si>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</si>
  <si>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</si>
  <si>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</si>
  <si>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</si>
  <si>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</si>
  <si>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</si>
  <si>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</si>
  <si>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</si>
  <si>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</si>
  <si>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</si>
  <si>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</si>
  <si>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</si>
  <si>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</si>
  <si>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</si>
  <si>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</si>
  <si>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</si>
  <si>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</si>
  <si>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</si>
  <si>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</si>
  <si>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</si>
  <si>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</si>
  <si>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</si>
  <si>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</si>
  <si>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</si>
  <si>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</si>
  <si>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</si>
  <si>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</si>
  <si>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</si>
  <si>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</si>
  <si>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</si>
  <si>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</si>
  <si>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</si>
  <si>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</si>
  <si>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</si>
  <si>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</si>
  <si>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</si>
  <si>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</si>
  <si>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</si>
  <si>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</si>
  <si>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</si>
  <si>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</si>
  <si>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</si>
  <si>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</si>
  <si>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</si>
  <si>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</si>
  <si>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</si>
  <si>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</si>
  <si>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</si>
  <si>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</si>
  <si>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</si>
  <si>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</si>
  <si>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</si>
  <si>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</si>
  <si>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</si>
  <si>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</si>
  <si>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</si>
  <si>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</si>
  <si>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</si>
  <si>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</si>
  <si>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</si>
  <si>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</si>
  <si>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</si>
  <si>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</si>
  <si>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</si>
  <si>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</si>
  <si>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</si>
  <si>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</si>
  <si>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</si>
  <si>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</si>
  <si>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</si>
  <si>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</si>
  <si>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</si>
  <si>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</si>
  <si>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</si>
  <si>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</si>
  <si>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</si>
  <si>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</si>
  <si>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</si>
  <si>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</si>
  <si>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</si>
  <si>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</si>
  <si>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</si>
  <si>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</si>
  <si>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</si>
  <si>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</si>
  <si>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</si>
  <si>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</si>
  <si>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</si>
  <si>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</si>
  <si>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</si>
  <si>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</si>
  <si>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</si>
  <si>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</si>
  <si>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</si>
  <si>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</si>
  <si>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</si>
  <si>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</si>
  <si>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</si>
  <si>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</si>
  <si>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</si>
  <si>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</si>
  <si>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</si>
  <si>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</si>
  <si>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</si>
  <si>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</si>
  <si>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</si>
  <si>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</si>
  <si>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</si>
  <si>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</si>
  <si>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</si>
  <si>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</si>
  <si>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</si>
  <si>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</si>
  <si>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</si>
  <si>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</si>
  <si>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</si>
  <si>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</si>
  <si>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</si>
  <si>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</si>
  <si>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</si>
  <si>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</si>
  <si>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</si>
  <si>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</si>
  <si>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</si>
  <si>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</si>
  <si>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</si>
  <si>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</si>
  <si>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</si>
  <si>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</si>
  <si>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</si>
  <si>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</si>
  <si>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</si>
  <si>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</si>
  <si>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</si>
  <si>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</si>
  <si>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</si>
  <si>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</si>
  <si>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</si>
  <si>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</si>
  <si>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</si>
  <si>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</si>
  <si>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</si>
  <si>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</si>
  <si>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</si>
  <si>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</si>
  <si>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</si>
  <si>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</si>
  <si>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</si>
  <si>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</si>
  <si>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</si>
  <si>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</si>
  <si>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</si>
  <si>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</si>
  <si>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</si>
  <si>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</si>
  <si>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</si>
  <si>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</si>
  <si>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</si>
  <si>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</si>
  <si>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</si>
  <si>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</si>
  <si>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</si>
  <si>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</si>
  <si>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</si>
  <si>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</si>
  <si>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</si>
  <si>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</si>
  <si>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</si>
  <si>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</si>
  <si>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</si>
  <si>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</si>
  <si>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</si>
  <si>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</si>
  <si>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</si>
  <si>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</si>
  <si>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</si>
  <si>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</si>
  <si>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</si>
  <si>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</si>
  <si>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</si>
  <si>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</si>
  <si>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</si>
  <si>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</si>
  <si>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</si>
  <si>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</si>
  <si>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</si>
  <si>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</si>
  <si>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</si>
  <si>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</si>
  <si>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</si>
  <si>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</si>
  <si>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</si>
  <si>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</si>
  <si>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</si>
  <si>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</si>
  <si>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</si>
  <si>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</si>
  <si>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</si>
  <si>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</si>
  <si>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</si>
  <si>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</si>
  <si>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</si>
  <si>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</si>
  <si>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</si>
  <si>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</si>
  <si>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</si>
  <si>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</si>
  <si>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</si>
  <si>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</si>
  <si>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</si>
  <si>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</si>
  <si>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</si>
  <si>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</si>
  <si>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</si>
  <si>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</si>
  <si>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</si>
  <si>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</si>
  <si>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</si>
  <si>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</si>
  <si>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</si>
  <si>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</si>
  <si>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</si>
  <si>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</si>
  <si>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</si>
  <si>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</si>
  <si>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</si>
  <si>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</si>
  <si>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</si>
  <si>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</si>
  <si>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</si>
  <si>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</si>
  <si>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</si>
  <si>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</si>
  <si>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</si>
  <si>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</si>
  <si>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</si>
  <si>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</si>
  <si>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</si>
  <si>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</si>
  <si>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</si>
  <si>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</si>
  <si>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</si>
  <si>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</si>
  <si>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</si>
  <si>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</si>
  <si>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</si>
  <si>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</si>
  <si>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</si>
  <si>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</si>
  <si>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</si>
  <si>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</si>
  <si>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</si>
  <si>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</si>
  <si>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</si>
  <si>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</si>
  <si>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</si>
  <si>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</si>
  <si>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</si>
  <si>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</si>
  <si>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</si>
  <si>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</si>
  <si>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</si>
  <si>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</si>
  <si>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</si>
  <si>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</si>
  <si>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</si>
  <si>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</si>
  <si>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</si>
  <si>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</si>
  <si>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</si>
  <si>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</si>
  <si>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</si>
  <si>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</si>
  <si>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</si>
  <si>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</si>
  <si>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</si>
  <si>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</si>
  <si>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</si>
  <si>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</si>
  <si>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</si>
  <si>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</si>
  <si>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</si>
  <si>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</si>
  <si>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</si>
  <si>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</si>
  <si>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</si>
  <si>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</si>
  <si>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</si>
  <si>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</si>
  <si>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</si>
  <si>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</si>
  <si>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</si>
  <si>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</si>
  <si>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</si>
  <si>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</si>
  <si>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</si>
  <si>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</si>
  <si>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</si>
  <si>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</si>
  <si>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</si>
  <si>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</si>
  <si>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</si>
  <si>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</si>
  <si>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</si>
  <si>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</si>
  <si>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</si>
  <si>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</si>
  <si>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</si>
  <si>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</si>
  <si>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</si>
  <si>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</si>
  <si>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</si>
  <si>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</si>
  <si>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</si>
  <si>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</si>
  <si>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</si>
  <si>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</si>
  <si>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</si>
  <si>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</si>
  <si>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</si>
  <si>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</si>
  <si>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</si>
  <si>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</si>
  <si>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</si>
  <si>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</si>
  <si>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</si>
  <si>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</si>
  <si>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</si>
  <si>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</si>
  <si>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</si>
  <si>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</si>
  <si>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</si>
  <si>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</si>
  <si>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</si>
  <si>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</si>
  <si>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</si>
  <si>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</si>
  <si>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</si>
  <si>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</si>
  <si>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</si>
  <si>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</si>
  <si>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</si>
  <si>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</si>
  <si>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</si>
  <si>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</si>
  <si>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</si>
  <si>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</si>
  <si>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</si>
  <si>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</si>
  <si>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</si>
  <si>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</si>
  <si>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</si>
  <si>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</si>
  <si>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</si>
  <si>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</si>
  <si>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</si>
  <si>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</si>
  <si>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</si>
  <si>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</si>
  <si>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</si>
  <si>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</si>
  <si>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</si>
  <si>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</si>
  <si>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</si>
  <si>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</si>
  <si>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</si>
  <si>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</si>
  <si>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</si>
  <si>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</si>
  <si>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</si>
  <si>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</si>
  <si>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</si>
  <si>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</si>
  <si>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</si>
  <si>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</si>
  <si>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</si>
  <si>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</si>
  <si>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</si>
  <si>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</si>
  <si>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</si>
  <si>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</si>
  <si>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</si>
  <si>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</si>
  <si>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</si>
  <si>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</si>
  <si>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</si>
  <si>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</si>
  <si>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</si>
  <si>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</si>
  <si>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</si>
  <si>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</si>
  <si>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</si>
  <si>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</si>
  <si>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</si>
  <si>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</si>
  <si>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</si>
  <si>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</si>
  <si>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</si>
  <si>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</si>
  <si>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</si>
  <si>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</si>
  <si>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</si>
  <si>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</si>
  <si>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</si>
  <si>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</si>
  <si>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</si>
  <si>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</si>
  <si>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</si>
  <si>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</si>
  <si>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</si>
  <si>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</si>
  <si>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</si>
  <si>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</si>
  <si>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</si>
  <si>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</si>
  <si>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</si>
  <si>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</si>
  <si>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</si>
  <si>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</si>
  <si>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</si>
  <si>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</si>
  <si>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</si>
  <si>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</si>
  <si>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</si>
  <si>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</si>
  <si>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</si>
  <si>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</si>
  <si>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</si>
  <si>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</si>
  <si>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</si>
  <si>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</si>
  <si>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</si>
  <si>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</si>
  <si>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</si>
  <si>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</si>
  <si>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</si>
  <si>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</si>
  <si>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</si>
  <si>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</si>
  <si>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</si>
  <si>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</si>
  <si>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</si>
  <si>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</si>
  <si>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</si>
  <si>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</si>
  <si>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</si>
  <si>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</si>
  <si>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</si>
  <si>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</si>
  <si>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</si>
  <si>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</si>
  <si>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</si>
  <si>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</si>
  <si>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</si>
  <si>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</si>
  <si>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</si>
  <si>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</si>
  <si>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</si>
  <si>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</si>
  <si>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</si>
  <si>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</si>
  <si>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</si>
  <si>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</si>
  <si>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</si>
  <si>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</si>
  <si>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</si>
  <si>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</si>
  <si>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</si>
  <si>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</si>
  <si>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</si>
  <si>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</si>
  <si>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</si>
  <si>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</si>
  <si>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</si>
  <si>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</si>
  <si>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</si>
  <si>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</si>
  <si>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</si>
  <si>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</si>
  <si>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</si>
  <si>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</si>
  <si>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</si>
  <si>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</si>
  <si>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</si>
  <si>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</si>
  <si>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</si>
  <si>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</si>
  <si>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</si>
  <si>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</si>
  <si>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</si>
  <si>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</si>
  <si>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</si>
  <si>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</si>
  <si>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</si>
  <si>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</si>
  <si>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</si>
  <si>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</si>
  <si>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</si>
  <si>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</si>
  <si>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</si>
  <si>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</si>
  <si>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</si>
  <si>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</si>
  <si>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</si>
  <si>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</si>
  <si>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</si>
  <si>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</si>
  <si>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</si>
  <si>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</si>
  <si>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</si>
  <si>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</si>
  <si>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</si>
  <si>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</si>
  <si>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</si>
  <si>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</si>
  <si>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</si>
  <si>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</si>
  <si>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</si>
  <si>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</si>
  <si>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</si>
  <si>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</si>
  <si>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</si>
  <si>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</si>
  <si>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</si>
  <si>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</si>
  <si>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</si>
  <si>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</si>
  <si>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</si>
  <si>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</si>
  <si>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</si>
  <si>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</si>
  <si>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</si>
  <si>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</si>
  <si>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</si>
  <si>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</si>
  <si>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</si>
  <si>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</si>
  <si>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</si>
  <si>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</si>
  <si>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</si>
  <si>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</si>
  <si>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</si>
  <si>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</si>
  <si>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</si>
  <si>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</si>
  <si>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</si>
  <si>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</si>
  <si>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</si>
  <si>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</si>
  <si>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</si>
  <si>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</si>
  <si>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</si>
  <si>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</si>
  <si>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</si>
  <si>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</si>
  <si>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</si>
  <si>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</si>
  <si>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</si>
  <si>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</si>
  <si>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</si>
  <si>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</si>
  <si>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</si>
  <si>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</si>
  <si>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</si>
  <si>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</si>
  <si>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</si>
  <si>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</si>
  <si>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</si>
  <si>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</si>
  <si>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</si>
  <si>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</si>
  <si>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</si>
  <si>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</si>
  <si>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</si>
  <si>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</si>
  <si>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</si>
  <si>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</si>
  <si>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</si>
  <si>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</si>
  <si>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</si>
  <si>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</si>
  <si>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</si>
  <si>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</si>
  <si>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</si>
  <si>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</si>
  <si>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</si>
  <si>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</si>
  <si>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</si>
  <si>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</si>
  <si>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</si>
  <si>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</si>
  <si>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</si>
  <si>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</si>
  <si>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</si>
  <si>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</si>
  <si>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</si>
  <si>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</si>
  <si>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</si>
  <si>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</si>
  <si>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</si>
  <si>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</si>
  <si>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</si>
  <si>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</si>
  <si>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</si>
  <si>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</si>
  <si>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</si>
  <si>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</si>
  <si>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</si>
  <si>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</si>
  <si>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</si>
  <si>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</si>
  <si>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</si>
  <si>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</si>
  <si>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</si>
  <si>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</si>
  <si>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</si>
  <si>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</si>
  <si>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</si>
  <si>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</si>
  <si>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</si>
  <si>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</si>
  <si>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</si>
  <si>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</si>
  <si>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</si>
  <si>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</si>
  <si>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</si>
  <si>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</si>
  <si>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</si>
  <si>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</si>
  <si>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</si>
  <si>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</si>
  <si>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</si>
  <si>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</si>
  <si>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</si>
  <si>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</si>
  <si>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</si>
  <si>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</si>
  <si>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</si>
  <si>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</si>
  <si>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</si>
  <si>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</si>
  <si>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</si>
  <si>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</si>
  <si>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</si>
  <si>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</si>
  <si>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</si>
  <si>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</si>
  <si>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</si>
  <si>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</si>
  <si>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</si>
  <si>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</si>
  <si>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</si>
  <si>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</si>
  <si>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</si>
  <si>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</si>
  <si>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</si>
  <si>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</si>
  <si>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</si>
  <si>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</si>
  <si>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</si>
  <si>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</si>
  <si>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</si>
  <si>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</si>
  <si>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</si>
  <si>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</si>
  <si>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</si>
  <si>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</si>
  <si>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</si>
  <si>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</si>
  <si>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</si>
  <si>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</si>
  <si>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</si>
  <si>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</si>
  <si>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</si>
  <si>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</si>
  <si>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</si>
  <si>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</si>
  <si>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</si>
  <si>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</si>
  <si>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</si>
  <si>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</si>
  <si>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</si>
  <si>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</si>
  <si>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</si>
  <si>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</si>
  <si>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</si>
  <si>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</si>
  <si>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</si>
  <si>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</si>
  <si>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</si>
  <si>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</si>
  <si>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</si>
  <si>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</si>
  <si>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</si>
  <si>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</si>
  <si>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</si>
  <si>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</si>
  <si>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</si>
  <si>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</si>
  <si>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</si>
  <si>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</si>
  <si>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</si>
  <si>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</si>
  <si>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</si>
  <si>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</si>
  <si>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</si>
  <si>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</si>
  <si>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</si>
  <si>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</si>
  <si>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</si>
  <si>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</si>
  <si>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</si>
  <si>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</si>
  <si>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</si>
  <si>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</si>
  <si>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</si>
  <si>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</si>
  <si>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</si>
  <si>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</si>
  <si>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</si>
  <si>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</si>
  <si>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</si>
  <si>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</si>
  <si>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</si>
  <si>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</si>
  <si>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</si>
  <si>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</si>
  <si>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</si>
  <si>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</si>
  <si>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</si>
  <si>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</si>
  <si>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</si>
  <si>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</si>
  <si>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</si>
  <si>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</si>
  <si>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</si>
  <si>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</si>
  <si>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</si>
  <si>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</si>
  <si>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</si>
  <si>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</si>
  <si>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</si>
  <si>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</si>
  <si>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</si>
  <si>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</si>
  <si>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</si>
  <si>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</si>
  <si>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</si>
  <si>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</si>
  <si>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</si>
  <si>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</si>
  <si>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</si>
  <si>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</si>
  <si>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</si>
  <si>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</si>
  <si>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</si>
  <si>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</si>
  <si>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</si>
  <si>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</si>
  <si>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</si>
  <si>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</si>
  <si>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</si>
  <si>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</si>
  <si>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</si>
  <si>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</si>
  <si>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</si>
  <si>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</si>
  <si>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</si>
  <si>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</si>
  <si>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</si>
  <si>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</si>
  <si>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</si>
  <si>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</si>
  <si>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</si>
  <si>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</si>
  <si>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</si>
  <si>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</si>
  <si>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</si>
  <si>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</si>
  <si>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</si>
  <si>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</si>
  <si>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</si>
  <si>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</si>
  <si>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</si>
  <si>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</si>
  <si>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</si>
  <si>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</si>
  <si>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</si>
  <si>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</si>
  <si>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</si>
  <si>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</si>
  <si>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</si>
  <si>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</si>
  <si>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</si>
  <si>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</si>
  <si>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</si>
  <si>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</si>
  <si>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</si>
  <si>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</si>
  <si>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</si>
  <si>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</si>
  <si>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</si>
  <si>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</si>
  <si>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</si>
  <si>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</si>
  <si>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</si>
  <si>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</si>
  <si>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</si>
  <si>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</si>
  <si>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</si>
  <si>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</si>
  <si>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</si>
  <si>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</si>
  <si>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</si>
  <si>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</si>
  <si>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</si>
  <si>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</si>
  <si>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</si>
  <si>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</si>
  <si>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</si>
  <si>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</si>
  <si>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</si>
  <si>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</si>
  <si>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</si>
  <si>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</si>
  <si>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</si>
  <si>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</si>
  <si>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</si>
  <si>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</si>
  <si>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</si>
  <si>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</si>
  <si>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</si>
  <si>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</si>
  <si>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</si>
  <si>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</si>
  <si>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</si>
  <si>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</si>
  <si>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</si>
  <si>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</si>
  <si>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</si>
  <si>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</si>
  <si>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</si>
  <si>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</si>
  <si>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</si>
  <si>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</si>
  <si>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</si>
  <si>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</si>
  <si>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</si>
  <si>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</si>
  <si>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</si>
  <si>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</si>
  <si>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</si>
  <si>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</si>
  <si>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</si>
  <si>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</si>
  <si>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</si>
  <si>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</si>
  <si>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</si>
  <si>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</si>
  <si>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</si>
  <si>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</si>
  <si>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</si>
  <si>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</si>
  <si>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</si>
  <si>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</si>
  <si>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</si>
  <si>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</si>
  <si>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</si>
  <si>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</si>
  <si>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</si>
  <si>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</si>
  <si>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</si>
  <si>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</si>
  <si>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</si>
  <si>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</si>
  <si>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</si>
  <si>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</si>
  <si>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</si>
  <si>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</si>
  <si>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</si>
  <si>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</si>
  <si>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</si>
  <si>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</si>
  <si>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</si>
  <si>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</si>
  <si>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</si>
  <si>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</si>
  <si>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</si>
  <si>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</si>
  <si>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</si>
  <si>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</si>
  <si>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</si>
  <si>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</si>
  <si>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</si>
  <si>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</si>
  <si>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</si>
  <si>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</si>
  <si>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</si>
  <si>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</si>
  <si>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</si>
  <si>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</si>
  <si>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</si>
  <si>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</si>
  <si>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</si>
  <si>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</si>
  <si>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</si>
  <si>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</si>
  <si>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</si>
  <si>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</si>
  <si>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</si>
  <si>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</si>
  <si>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</si>
  <si>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</si>
  <si>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</si>
  <si>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</si>
  <si>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</si>
  <si>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</si>
  <si>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</si>
  <si>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</si>
  <si>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</si>
  <si>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</si>
  <si>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</si>
  <si>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</si>
  <si>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</si>
  <si>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</si>
  <si>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</si>
  <si>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</si>
  <si>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</si>
  <si>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</si>
  <si>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</si>
  <si>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</si>
  <si>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</si>
  <si>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</si>
  <si>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</si>
  <si>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</si>
  <si>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</si>
  <si>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</si>
  <si>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</si>
  <si>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</si>
  <si>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</si>
  <si>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</si>
  <si>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</si>
  <si>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</si>
  <si>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</si>
  <si>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</si>
  <si>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</si>
  <si>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</si>
  <si>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</si>
  <si>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</si>
  <si>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</si>
  <si>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</si>
  <si>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</si>
  <si>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</si>
  <si>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</si>
  <si>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</si>
  <si>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</si>
  <si>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</si>
  <si>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</si>
  <si>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</si>
  <si>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</si>
  <si>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</si>
  <si>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</si>
  <si>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</si>
  <si>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</si>
  <si>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</si>
  <si>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</si>
  <si>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</si>
  <si>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</si>
  <si>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</si>
  <si>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</si>
  <si>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</si>
  <si>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</si>
  <si>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</si>
  <si>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</si>
  <si>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</si>
  <si>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</si>
  <si>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</si>
  <si>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</si>
  <si>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</si>
  <si>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</si>
  <si>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</si>
  <si>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</si>
  <si>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</si>
  <si>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</si>
  <si>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</si>
  <si>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</si>
  <si>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</si>
  <si>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</si>
  <si>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</si>
  <si>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</si>
  <si>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</si>
  <si>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</si>
  <si>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</si>
  <si>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</si>
  <si>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</si>
  <si>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</si>
  <si>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</si>
  <si>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</si>
  <si>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</si>
  <si>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</si>
  <si>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</si>
  <si>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</si>
  <si>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</si>
  <si>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</si>
  <si>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</si>
  <si>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</si>
  <si>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</si>
  <si>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</si>
  <si>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</si>
  <si>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</si>
  <si>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</si>
  <si>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</si>
  <si>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</si>
  <si>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</si>
  <si>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</si>
  <si>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</si>
  <si>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</si>
  <si>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</si>
  <si>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</si>
  <si>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</si>
  <si>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</si>
  <si>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</si>
  <si>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</si>
  <si>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</si>
  <si>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</si>
  <si>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</si>
  <si>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</si>
  <si>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</si>
  <si>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</si>
  <si>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</si>
  <si>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</si>
  <si>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</si>
  <si>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</si>
  <si>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</si>
  <si>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</si>
  <si>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</si>
  <si>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</si>
  <si>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</si>
  <si>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</si>
  <si>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</si>
  <si>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</si>
  <si>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</si>
  <si>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</si>
  <si>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</si>
  <si>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</si>
  <si>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</si>
  <si>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</si>
  <si>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</si>
  <si>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</si>
  <si>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</si>
  <si>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</si>
  <si>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</si>
  <si>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</si>
  <si>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</si>
  <si>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</si>
  <si>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</si>
  <si>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</si>
  <si>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</si>
  <si>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</si>
  <si>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</si>
  <si>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</si>
  <si>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</si>
  <si>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</si>
  <si>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</si>
  <si>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</si>
  <si>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</si>
  <si>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</si>
  <si>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</si>
  <si>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</si>
  <si>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</si>
  <si>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</si>
  <si>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</si>
  <si>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</si>
  <si>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</si>
  <si>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</si>
  <si>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</si>
  <si>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</si>
  <si>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</si>
  <si>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</si>
  <si>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</si>
  <si>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</si>
  <si>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</si>
  <si>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</si>
  <si>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</si>
  <si>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</si>
  <si>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</si>
  <si>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</si>
  <si>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</si>
  <si>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</si>
  <si>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</si>
  <si>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</si>
  <si>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</si>
  <si>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</si>
  <si>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</si>
  <si>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</si>
  <si>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</si>
  <si>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</si>
  <si>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</si>
  <si>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</si>
  <si>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</si>
  <si>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</si>
  <si>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</si>
  <si>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</si>
  <si>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</si>
  <si>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</si>
  <si>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</si>
  <si>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</si>
  <si>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</si>
  <si>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</si>
  <si>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</si>
  <si>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</si>
  <si>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</si>
  <si>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</si>
  <si>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</si>
  <si>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</si>
  <si>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</si>
  <si>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</si>
  <si>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</si>
  <si>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</si>
  <si>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</si>
  <si>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</si>
  <si>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</si>
  <si>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</si>
  <si>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</si>
  <si>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</si>
  <si>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</si>
  <si>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</si>
  <si>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</si>
  <si>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</si>
  <si>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</si>
  <si>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</si>
  <si>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</si>
  <si>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</si>
  <si>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</si>
  <si>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</si>
  <si>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</si>
  <si>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</si>
  <si>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</si>
  <si>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</si>
  <si>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</si>
  <si>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</si>
  <si>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</si>
  <si>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</si>
  <si>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</si>
  <si>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</si>
  <si>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</si>
  <si>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</si>
  <si>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</si>
  <si>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</si>
  <si>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</si>
  <si>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</si>
  <si>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</si>
  <si>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</si>
  <si>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</si>
  <si>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</si>
  <si>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</si>
  <si>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</si>
  <si>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</si>
  <si>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</si>
  <si>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</si>
  <si>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</si>
  <si>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</si>
  <si>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</si>
  <si>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</si>
  <si>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</si>
  <si>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</si>
  <si>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</si>
  <si>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</si>
  <si>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</si>
  <si>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</si>
  <si>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</si>
  <si>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</si>
  <si>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</si>
  <si>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</si>
  <si>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</si>
  <si>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</si>
  <si>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</si>
  <si>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</si>
  <si>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</si>
  <si>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</si>
  <si>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</si>
  <si>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</si>
  <si>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</si>
  <si>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</si>
  <si>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</si>
  <si>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</si>
  <si>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</si>
  <si>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</si>
  <si>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</si>
  <si>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</si>
  <si>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</si>
  <si>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</si>
  <si>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</si>
  <si>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</si>
  <si>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</si>
  <si>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</si>
  <si>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</si>
  <si>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</si>
  <si>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</si>
  <si>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</si>
  <si>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</si>
  <si>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</si>
  <si>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</si>
  <si>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</si>
  <si>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</si>
  <si>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</si>
  <si>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</si>
  <si>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</si>
  <si>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</si>
  <si>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</si>
  <si>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</si>
  <si>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</si>
  <si>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</si>
  <si>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</si>
  <si>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</si>
  <si>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</si>
  <si>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</si>
  <si>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</si>
  <si>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</si>
  <si>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</si>
  <si>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</si>
  <si>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</si>
  <si>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</si>
  <si>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</si>
  <si>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</si>
  <si>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</si>
  <si>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</si>
  <si>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</si>
  <si>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</si>
  <si>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</si>
  <si>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</si>
  <si>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</si>
  <si>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</si>
  <si>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</si>
  <si>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</si>
  <si>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</si>
  <si>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</si>
  <si>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</si>
  <si>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</si>
  <si>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</si>
  <si>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</si>
  <si>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</si>
  <si>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</si>
  <si>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</si>
  <si>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</si>
  <si>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</si>
  <si>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</si>
  <si>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</si>
  <si>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</si>
  <si>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</si>
  <si>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</si>
  <si>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</si>
  <si>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</si>
  <si>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</si>
  <si>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</si>
  <si>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</si>
  <si>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</si>
  <si>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</si>
  <si>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</si>
  <si>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</si>
  <si>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</si>
  <si>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</si>
  <si>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</si>
  <si>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</si>
  <si>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</si>
  <si>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</si>
  <si>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</si>
  <si>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</si>
  <si>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</si>
  <si>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</si>
  <si>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</si>
  <si>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</si>
  <si>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</si>
  <si>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</si>
  <si>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</si>
  <si>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</si>
  <si>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</si>
  <si>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</si>
  <si>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</si>
  <si>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</si>
  <si>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</si>
  <si>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</si>
  <si>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</si>
  <si>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</si>
  <si>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</si>
  <si>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</si>
  <si>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</si>
  <si>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</si>
  <si>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</si>
  <si>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</si>
  <si>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</si>
  <si>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</si>
  <si>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</si>
  <si>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</si>
  <si>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</si>
  <si>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</si>
  <si>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</si>
  <si>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</si>
  <si>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</si>
  <si>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</si>
  <si>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</si>
  <si>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</si>
  <si>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</si>
  <si>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</si>
  <si>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</si>
  <si>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</si>
  <si>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</si>
  <si>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</si>
  <si>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</si>
  <si>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</si>
  <si>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</si>
  <si>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</si>
  <si>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</si>
  <si>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</si>
  <si>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</si>
  <si>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</si>
  <si>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</si>
  <si>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</si>
  <si>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</si>
  <si>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</si>
  <si>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</si>
  <si>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</si>
  <si>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</si>
  <si>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</si>
  <si>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</si>
  <si>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</si>
  <si>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</si>
  <si>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</si>
  <si>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</si>
  <si>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</si>
  <si>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</si>
  <si>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</si>
  <si>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</si>
  <si>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</si>
  <si>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</si>
  <si>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</si>
  <si>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</si>
  <si>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</si>
  <si>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</si>
  <si>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</si>
  <si>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</si>
  <si>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</si>
  <si>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</si>
  <si>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</si>
  <si>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</si>
  <si>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</si>
  <si>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</si>
  <si>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</si>
  <si>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</si>
  <si>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</si>
  <si>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</si>
  <si>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</si>
  <si>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</si>
  <si>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</si>
  <si>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</si>
  <si>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</si>
  <si>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</si>
  <si>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</si>
  <si>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</si>
  <si>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</si>
  <si>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</si>
  <si>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</si>
  <si>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</si>
  <si>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</si>
  <si>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</si>
  <si>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</si>
  <si>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</si>
  <si>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</si>
  <si>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</si>
  <si>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</si>
  <si>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</si>
  <si>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</si>
  <si>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</si>
  <si>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</si>
  <si>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</si>
  <si>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</si>
  <si>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</si>
  <si>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</si>
  <si>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</si>
  <si>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</si>
  <si>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</si>
  <si>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</si>
  <si>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</si>
  <si>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</si>
  <si>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</si>
  <si>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</si>
  <si>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</si>
  <si>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</si>
  <si>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</si>
  <si>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</si>
  <si>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</si>
  <si>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</si>
  <si>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</si>
  <si>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</si>
  <si>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</si>
  <si>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</si>
  <si>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</si>
  <si>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</si>
  <si>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</si>
  <si>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</si>
  <si>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</si>
  <si>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</si>
  <si>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</si>
  <si>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</si>
  <si>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</si>
  <si>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</si>
  <si>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</si>
  <si>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</si>
  <si>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</si>
  <si>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</si>
  <si>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</si>
  <si>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</si>
  <si>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</si>
  <si>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</si>
  <si>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</si>
  <si>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</si>
  <si>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</si>
  <si>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</si>
  <si>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</si>
  <si>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</si>
  <si>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</si>
  <si>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</si>
  <si>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</si>
  <si>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</si>
  <si>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</si>
  <si>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</si>
  <si>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</si>
  <si>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</si>
  <si>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</si>
  <si>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</si>
  <si>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</si>
  <si>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</si>
  <si>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</si>
  <si>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</si>
  <si>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</si>
  <si>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</si>
  <si>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</si>
  <si>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</si>
  <si>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</si>
  <si>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</si>
  <si>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</si>
  <si>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</si>
  <si>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</si>
  <si>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</si>
  <si>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</si>
  <si>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</si>
  <si>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</si>
  <si>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</si>
  <si>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</si>
  <si>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</si>
  <si>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</si>
  <si>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</si>
  <si>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</si>
  <si>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</si>
  <si>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</si>
  <si>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</si>
  <si>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</si>
  <si>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</si>
  <si>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</si>
  <si>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</si>
  <si>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</si>
  <si>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</si>
  <si>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</si>
  <si>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</si>
  <si>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</si>
  <si>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</si>
  <si>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</si>
  <si>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</si>
  <si>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</si>
  <si>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</si>
  <si>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</si>
  <si>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</si>
  <si>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</si>
  <si>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</si>
  <si>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</si>
  <si>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</si>
  <si>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</si>
  <si>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</si>
  <si>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</si>
  <si>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</si>
  <si>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</si>
  <si>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</si>
  <si>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</si>
  <si>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</si>
  <si>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</si>
  <si>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</si>
  <si>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</si>
  <si>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</si>
  <si>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</si>
  <si>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</si>
  <si>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</si>
  <si>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</si>
  <si>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</si>
  <si>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</si>
  <si>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</si>
  <si>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</si>
  <si>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</si>
  <si>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</si>
  <si>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</si>
  <si>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</si>
  <si>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</si>
  <si>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</si>
  <si>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</si>
  <si>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</si>
  <si>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</si>
  <si>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</si>
  <si>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</si>
  <si>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</si>
  <si>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</si>
  <si>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</si>
  <si>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</si>
  <si>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</si>
  <si>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</si>
  <si>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</si>
  <si>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</si>
  <si>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</si>
  <si>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</si>
  <si>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</si>
  <si>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</si>
  <si>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</si>
  <si>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</si>
  <si>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</si>
  <si>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</si>
  <si>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</si>
  <si>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</si>
  <si>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</si>
  <si>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</si>
  <si>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</si>
  <si>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</si>
  <si>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</si>
  <si>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</si>
  <si>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</si>
  <si>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</si>
  <si>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</si>
  <si>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</si>
  <si>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</si>
  <si>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</si>
  <si>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</si>
  <si>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</si>
  <si>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</si>
  <si>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</si>
  <si>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</si>
  <si>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</si>
  <si>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</si>
  <si>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</si>
  <si>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</si>
  <si>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</si>
  <si>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</si>
  <si>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</si>
  <si>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</si>
  <si>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</si>
  <si>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</si>
  <si>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</si>
  <si>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</si>
  <si>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</si>
  <si>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</si>
  <si>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</si>
  <si>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</si>
  <si>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</si>
  <si>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</si>
  <si>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</si>
  <si>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</si>
  <si>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</si>
  <si>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</si>
  <si>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</si>
  <si>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</si>
  <si>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</si>
  <si>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</si>
  <si>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</si>
  <si>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</si>
  <si>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</si>
  <si>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</si>
  <si>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</si>
  <si>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</si>
  <si>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</si>
  <si>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</si>
  <si>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</si>
  <si>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</si>
  <si>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</si>
  <si>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</si>
  <si>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</si>
  <si>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</si>
  <si>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</si>
  <si>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</si>
  <si>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</si>
  <si>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</si>
  <si>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</si>
  <si>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</si>
  <si>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</si>
  <si>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</si>
  <si>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</si>
  <si>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</si>
  <si>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</si>
  <si>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</si>
  <si>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</si>
  <si>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</si>
  <si>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</si>
  <si>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</si>
  <si>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</si>
  <si>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</si>
  <si>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</si>
  <si>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</si>
  <si>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</si>
  <si>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</si>
  <si>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</si>
  <si>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</si>
  <si>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</si>
  <si>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</si>
  <si>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</si>
  <si>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</si>
  <si>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</si>
  <si>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</si>
  <si>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</si>
  <si>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</si>
  <si>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</si>
  <si>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</si>
  <si>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</si>
  <si>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</si>
  <si>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</si>
  <si>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</si>
  <si>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</si>
  <si>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</si>
  <si>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</si>
  <si>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</si>
  <si>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</si>
  <si>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</si>
  <si>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</si>
  <si>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</si>
  <si>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</si>
  <si>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</si>
  <si>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</si>
  <si>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</si>
  <si>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</si>
  <si>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</si>
  <si>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</si>
  <si>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</si>
  <si>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</si>
  <si>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</si>
  <si>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</si>
  <si>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</si>
  <si>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</si>
  <si>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</si>
  <si>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</si>
  <si>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</si>
  <si>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</si>
  <si>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</si>
  <si>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</si>
  <si>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</si>
  <si>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</si>
  <si>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</si>
  <si>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</si>
  <si>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</si>
  <si>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</si>
  <si>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</si>
  <si>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</si>
  <si>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</si>
  <si>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</si>
  <si>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</si>
  <si>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</si>
  <si>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</si>
  <si>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</si>
  <si>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</si>
  <si>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</si>
  <si>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</si>
  <si>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</si>
  <si>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</si>
  <si>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</si>
  <si>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</si>
  <si>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</si>
  <si>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</si>
  <si>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</si>
  <si>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</si>
  <si>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</si>
  <si>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</si>
  <si>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</si>
  <si>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</si>
  <si>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</si>
  <si>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</si>
  <si>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</si>
  <si>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</si>
  <si>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</si>
  <si>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</si>
  <si>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</si>
  <si>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</si>
  <si>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</si>
  <si>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</si>
  <si>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</si>
  <si>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</si>
  <si>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</si>
  <si>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</si>
  <si>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</si>
  <si>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</si>
  <si>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</si>
  <si>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</si>
  <si>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</si>
  <si>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</si>
  <si>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</si>
  <si>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</si>
  <si>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</si>
  <si>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</si>
  <si>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</si>
  <si>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</si>
  <si>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</si>
  <si>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</si>
  <si>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</si>
  <si>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</si>
  <si>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</si>
  <si>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</si>
  <si>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</si>
  <si>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</si>
  <si>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</si>
  <si>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</si>
  <si>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</si>
  <si>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</si>
  <si>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</si>
  <si>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</si>
  <si>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</si>
  <si>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</si>
  <si>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</si>
  <si>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</si>
  <si>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</si>
  <si>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</si>
  <si>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</si>
  <si>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</si>
  <si>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</si>
  <si>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</si>
  <si>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</si>
  <si>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</si>
  <si>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</si>
  <si>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</si>
  <si>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</si>
  <si>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</si>
  <si>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</si>
  <si>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</si>
  <si>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</si>
  <si>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</si>
  <si>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</si>
  <si>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</si>
  <si>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</si>
  <si>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</si>
  <si>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</si>
  <si>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</si>
  <si>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</si>
  <si>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</si>
  <si>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</si>
  <si>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</si>
  <si>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</si>
  <si>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</si>
  <si>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</si>
  <si>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</si>
  <si>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</si>
  <si>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</si>
  <si>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</si>
  <si>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</si>
  <si>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</si>
  <si>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</si>
  <si>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</si>
  <si>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</si>
  <si>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</si>
  <si>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</si>
  <si>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</si>
  <si>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</si>
  <si>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</si>
  <si>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</si>
  <si>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</si>
  <si>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</si>
  <si>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</si>
  <si>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</si>
  <si>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</si>
  <si>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</si>
  <si>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</si>
  <si>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</si>
  <si>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</si>
  <si>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</si>
  <si>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</si>
  <si>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</si>
  <si>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</si>
  <si>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</si>
  <si>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</si>
  <si>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</si>
  <si>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</si>
  <si>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</si>
  <si>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</si>
  <si>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</si>
  <si>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</si>
  <si>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</si>
  <si>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</si>
  <si>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</si>
  <si>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</si>
  <si>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</si>
  <si>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</si>
  <si>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</si>
  <si>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</si>
  <si>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</si>
  <si>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</si>
  <si>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</si>
  <si>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</si>
  <si>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</si>
  <si>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</si>
  <si>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</si>
  <si>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</si>
  <si>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</si>
  <si>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</si>
  <si>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</si>
  <si>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</si>
  <si>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</si>
  <si>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</si>
  <si>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</si>
  <si>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</si>
  <si>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</si>
  <si>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</si>
  <si>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</si>
  <si>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</si>
  <si>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</si>
  <si>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</si>
  <si>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</si>
  <si>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</si>
  <si>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</si>
  <si>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</si>
  <si>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</si>
  <si>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</si>
  <si>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</si>
  <si>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</si>
  <si>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</si>
  <si>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</si>
  <si>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</si>
  <si>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</si>
  <si>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</si>
  <si>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</si>
  <si>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</si>
  <si>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</si>
  <si>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</si>
  <si>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</si>
  <si>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</si>
  <si>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</si>
  <si>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</si>
  <si>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</si>
  <si>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</si>
  <si>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</si>
  <si>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</si>
  <si>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</si>
  <si>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</si>
  <si>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</si>
  <si>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</si>
  <si>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</si>
  <si>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</si>
  <si>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</si>
  <si>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</si>
  <si>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</si>
  <si>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</si>
  <si>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</si>
  <si>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</si>
  <si>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</si>
  <si>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</si>
  <si>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</si>
  <si>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</si>
  <si>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</si>
  <si>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</si>
  <si>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</si>
  <si>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</si>
  <si>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</si>
  <si>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</si>
  <si>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</si>
  <si>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</si>
  <si>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</si>
  <si>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</si>
  <si>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</si>
  <si>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</si>
  <si>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</si>
  <si>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</si>
  <si>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</si>
  <si>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</si>
  <si>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</si>
  <si>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</si>
  <si>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</si>
  <si>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</si>
  <si>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</si>
  <si>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</si>
  <si>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</si>
  <si>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</si>
  <si>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</si>
  <si>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</si>
  <si>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</si>
  <si>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</si>
  <si>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</si>
  <si>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</si>
  <si>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</si>
  <si>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</si>
  <si>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</si>
  <si>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</si>
  <si>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</si>
  <si>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</si>
  <si>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</si>
  <si>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</si>
  <si>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</si>
  <si>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</si>
  <si>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</si>
  <si>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</si>
  <si>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</si>
  <si>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</si>
  <si>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</si>
  <si>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</si>
  <si>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</si>
  <si>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</si>
  <si>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</si>
  <si>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</si>
  <si>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</si>
  <si>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</si>
  <si>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</si>
  <si>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</si>
  <si>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</si>
  <si>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</si>
  <si>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</si>
  <si>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</si>
  <si>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</si>
  <si>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</si>
  <si>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</si>
  <si>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</si>
  <si>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</si>
  <si>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</si>
  <si>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</si>
  <si>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</si>
  <si>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</si>
  <si>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</si>
  <si>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</si>
  <si>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</si>
  <si>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</si>
  <si>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</si>
  <si>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</si>
  <si>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</si>
  <si>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</si>
  <si>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</si>
  <si>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</si>
  <si>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</si>
  <si>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</si>
  <si>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</si>
  <si>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</si>
  <si>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</si>
  <si>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</si>
  <si>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</si>
  <si>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</si>
  <si>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</si>
  <si>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</si>
  <si>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</si>
  <si>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</si>
  <si>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</si>
  <si>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</si>
  <si>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</si>
  <si>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</si>
  <si>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</si>
  <si>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</si>
  <si>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</si>
  <si>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</si>
  <si>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</si>
  <si>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</si>
  <si>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</si>
  <si>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</si>
  <si>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</si>
  <si>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</si>
  <si>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</si>
  <si>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</si>
  <si>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</si>
  <si>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</si>
  <si>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</si>
  <si>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</si>
  <si>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</si>
  <si>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</si>
  <si>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</si>
  <si>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</si>
  <si>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</si>
  <si>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</si>
  <si>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</si>
  <si>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</si>
  <si>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</si>
  <si>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</si>
  <si>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</si>
  <si>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</si>
  <si>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</si>
  <si>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</si>
  <si>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</si>
  <si>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</si>
  <si>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</si>
  <si>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</si>
  <si>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</si>
  <si>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</si>
  <si>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</si>
  <si>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</si>
  <si>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</si>
  <si>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</si>
  <si>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</si>
  <si>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</si>
  <si>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</si>
  <si>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</si>
  <si>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</si>
  <si>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</si>
  <si>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</si>
  <si>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</si>
  <si>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</si>
  <si>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</si>
  <si>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</si>
  <si>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</si>
  <si>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</si>
  <si>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</si>
  <si>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</si>
  <si>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</si>
  <si>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</si>
  <si>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</si>
  <si>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</si>
  <si>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</si>
  <si>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</si>
  <si>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</si>
  <si>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</si>
  <si>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</si>
  <si>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</si>
  <si>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</si>
  <si>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</si>
  <si>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</si>
  <si>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</si>
  <si>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</si>
  <si>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</si>
  <si>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</si>
  <si>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</si>
  <si>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</si>
  <si>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</si>
  <si>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</si>
  <si>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</si>
  <si>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</si>
  <si>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</si>
  <si>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</si>
  <si>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</si>
  <si>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</si>
  <si>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</si>
  <si>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</si>
  <si>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</si>
  <si>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</si>
  <si>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</si>
  <si>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</si>
  <si>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</si>
  <si>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</si>
  <si>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</si>
  <si>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</si>
  <si>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</si>
  <si>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</si>
  <si>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</si>
  <si>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</si>
  <si>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</si>
  <si>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</si>
  <si>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</si>
  <si>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</si>
  <si>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</si>
  <si>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</si>
  <si>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</si>
  <si>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</si>
  <si>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</si>
  <si>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</si>
  <si>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</si>
  <si>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</si>
  <si>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</si>
  <si>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</si>
  <si>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</si>
  <si>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</si>
  <si>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</si>
  <si>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</si>
  <si>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</si>
  <si>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</si>
  <si>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</si>
  <si>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</si>
  <si>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</si>
  <si>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</si>
  <si>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</si>
  <si>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</si>
  <si>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</si>
  <si>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</si>
  <si>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</si>
  <si>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</si>
  <si>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</si>
  <si>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</si>
  <si>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</si>
  <si>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</si>
  <si>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</si>
  <si>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</si>
  <si>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</si>
  <si>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</si>
  <si>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</si>
  <si>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</si>
  <si>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</si>
  <si>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</si>
  <si>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</si>
  <si>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</si>
  <si>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</si>
  <si>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</si>
  <si>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</si>
  <si>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</si>
  <si>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</si>
  <si>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</si>
  <si>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</si>
  <si>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</si>
  <si>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</si>
  <si>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</si>
  <si>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</si>
  <si>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</si>
  <si>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</si>
  <si>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</si>
  <si>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</si>
  <si>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</si>
  <si>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</si>
  <si>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</si>
  <si>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</si>
  <si>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</si>
  <si>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</si>
  <si>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</si>
  <si>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</si>
  <si>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</si>
  <si>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</si>
  <si>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</si>
  <si>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</si>
  <si>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</si>
  <si>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</si>
  <si>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</si>
  <si>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</si>
  <si>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</si>
  <si>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</si>
  <si>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</si>
  <si>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</si>
  <si>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</si>
  <si>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</si>
  <si>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</si>
  <si>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</si>
  <si>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</si>
  <si>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</si>
  <si>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</si>
  <si>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</si>
  <si>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</si>
  <si>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</si>
  <si>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</si>
  <si>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</si>
  <si>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</si>
  <si>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</si>
  <si>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</si>
  <si>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</si>
  <si>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</si>
  <si>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</si>
  <si>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</si>
  <si>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</si>
  <si>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</si>
  <si>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</si>
  <si>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</si>
  <si>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</si>
  <si>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</si>
  <si>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</si>
  <si>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</si>
  <si>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</si>
  <si>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</si>
  <si>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</si>
  <si>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</si>
  <si>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</si>
  <si>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</si>
  <si>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</si>
  <si>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</si>
  <si>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</si>
  <si>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</si>
  <si>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</si>
  <si>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</si>
  <si>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</si>
  <si>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</si>
  <si>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</si>
  <si>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</si>
  <si>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</si>
  <si>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</si>
  <si>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</si>
  <si>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</si>
  <si>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</si>
  <si>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</si>
  <si>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</si>
  <si>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</si>
  <si>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</si>
  <si>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</si>
  <si>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</si>
  <si>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</si>
  <si>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</si>
  <si>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</si>
  <si>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</si>
  <si>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</si>
  <si>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</si>
  <si>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</si>
  <si>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</si>
  <si>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</si>
  <si>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</si>
  <si>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</si>
  <si>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</si>
  <si>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</si>
  <si>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</si>
  <si>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</si>
  <si>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</si>
  <si>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</si>
  <si>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</si>
  <si>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</si>
  <si>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</si>
  <si>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</si>
  <si>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</si>
  <si>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</si>
  <si>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</si>
  <si>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</si>
  <si>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</si>
  <si>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</si>
  <si>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</si>
  <si>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</si>
  <si>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</si>
  <si>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</si>
  <si>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</si>
  <si>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</si>
  <si>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</si>
  <si>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</si>
  <si>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</si>
  <si>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</si>
  <si>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</si>
  <si>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</si>
  <si>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</si>
  <si>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</si>
  <si>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</si>
  <si>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</si>
  <si>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</si>
  <si>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</si>
  <si>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</si>
  <si>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</si>
  <si>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</si>
  <si>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</si>
  <si>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</si>
  <si>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</si>
  <si>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</si>
  <si>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</si>
  <si>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</si>
  <si>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</si>
  <si>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</si>
  <si>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</si>
  <si>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</si>
  <si>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</si>
  <si>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</si>
  <si>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</si>
  <si>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</si>
  <si>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</si>
  <si>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</si>
  <si>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</si>
  <si>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</si>
  <si>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</si>
  <si>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</si>
  <si>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</si>
  <si>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</si>
  <si>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</si>
  <si>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</si>
  <si>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</si>
  <si>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</si>
  <si>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</si>
  <si>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</si>
  <si>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</si>
  <si>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</si>
  <si>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</si>
  <si>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</si>
  <si>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</si>
  <si>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</si>
  <si>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</si>
  <si>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</si>
  <si>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</si>
  <si>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</si>
  <si>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</si>
  <si>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</si>
  <si>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</si>
  <si>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</si>
  <si>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</si>
  <si>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</si>
  <si>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</si>
  <si>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</si>
  <si>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</si>
  <si>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</si>
  <si>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</si>
  <si>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</si>
  <si>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</si>
  <si>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</si>
  <si>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</si>
  <si>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</si>
  <si>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</si>
  <si>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</si>
  <si>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</si>
  <si>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</si>
  <si>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</si>
  <si>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</si>
  <si>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</si>
  <si>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</si>
  <si>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</si>
  <si>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</si>
  <si>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</si>
  <si>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</si>
  <si>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</si>
  <si>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</si>
  <si>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</si>
  <si>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</si>
  <si>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</si>
  <si>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</si>
  <si>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</si>
  <si>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</si>
  <si>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</si>
  <si>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</si>
  <si>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</si>
  <si>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</si>
  <si>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</si>
  <si>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</si>
  <si>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</si>
  <si>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</si>
  <si>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</si>
  <si>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</si>
  <si>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</si>
  <si>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</si>
  <si>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</si>
  <si>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</si>
  <si>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</si>
  <si>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</si>
  <si>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</si>
  <si>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</si>
  <si>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</si>
  <si>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</si>
  <si>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</si>
  <si>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</si>
  <si>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</si>
  <si>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</si>
  <si>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</si>
  <si>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</si>
  <si>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</si>
  <si>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</si>
  <si>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</si>
  <si>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</si>
  <si>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</si>
  <si>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</si>
  <si>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</si>
  <si>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</si>
  <si>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</si>
  <si>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</si>
  <si>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</si>
  <si>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</si>
  <si>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</si>
  <si>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</si>
  <si>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</si>
  <si>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</si>
  <si>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</si>
  <si>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</si>
  <si>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</si>
  <si>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</si>
  <si>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</si>
  <si>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</si>
  <si>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</si>
  <si>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</si>
  <si>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</si>
  <si>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</si>
  <si>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</si>
  <si>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</si>
  <si>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</si>
  <si>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</si>
  <si>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</si>
  <si>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</si>
  <si>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</si>
  <si>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</si>
  <si>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</si>
  <si>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</si>
  <si>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</si>
  <si>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</si>
  <si>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</si>
  <si>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</si>
  <si>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</si>
  <si>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</si>
  <si>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</si>
  <si>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</si>
  <si>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</si>
  <si>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</si>
  <si>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</si>
  <si>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</si>
  <si>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</si>
  <si>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</si>
  <si>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</si>
  <si>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</si>
  <si>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</si>
  <si>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</si>
  <si>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</si>
  <si>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</si>
  <si>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</si>
  <si>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</si>
  <si>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</si>
  <si>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</si>
  <si>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</si>
  <si>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</si>
  <si>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</si>
  <si>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</si>
  <si>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</si>
  <si>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</si>
  <si>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</si>
  <si>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</si>
  <si>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</si>
  <si>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</si>
  <si>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</si>
  <si>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</si>
  <si>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</si>
  <si>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</si>
  <si>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</si>
  <si>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</si>
  <si>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</si>
  <si>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</si>
  <si>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</si>
  <si>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</si>
  <si>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</si>
  <si>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</si>
  <si>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</si>
  <si>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</si>
  <si>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</si>
  <si>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</si>
  <si>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</si>
  <si>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</si>
  <si>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</si>
  <si>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</si>
  <si>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</si>
  <si>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</si>
  <si>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</si>
  <si>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</si>
  <si>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</si>
  <si>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</si>
  <si>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</si>
  <si>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</si>
  <si>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</si>
  <si>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</si>
  <si>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</si>
  <si>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</si>
  <si>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</si>
  <si>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</si>
  <si>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</si>
  <si>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</si>
  <si>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</si>
  <si>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</si>
  <si>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</si>
  <si>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</si>
  <si>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</si>
  <si>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</si>
  <si>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</si>
  <si>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</si>
  <si>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</si>
  <si>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</si>
  <si>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</si>
  <si>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</si>
  <si>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</si>
  <si>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</si>
  <si>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</si>
  <si>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</si>
  <si>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</si>
  <si>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</si>
  <si>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</si>
  <si>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</si>
  <si>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</si>
  <si>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</si>
  <si>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</si>
  <si>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</si>
  <si>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</si>
  <si>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</si>
  <si>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</si>
  <si>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</si>
  <si>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</si>
  <si>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</si>
  <si>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</si>
  <si>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</si>
  <si>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</si>
  <si>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</si>
  <si>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</si>
  <si>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</si>
  <si>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</si>
  <si>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</si>
  <si>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</si>
  <si>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</si>
  <si>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</si>
  <si>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</si>
  <si>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</si>
  <si>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</si>
  <si>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</si>
  <si>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</si>
  <si>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</si>
  <si>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</si>
  <si>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</si>
  <si>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</si>
  <si>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</si>
  <si>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</si>
  <si>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</si>
  <si>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</si>
  <si>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</si>
  <si>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</si>
  <si>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</si>
  <si>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</si>
  <si>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</si>
  <si>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</si>
  <si>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</si>
  <si>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</si>
  <si>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</si>
  <si>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</si>
  <si>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</si>
  <si>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</si>
  <si>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</si>
  <si>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</si>
  <si>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</si>
  <si>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</si>
  <si>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</si>
  <si>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</si>
  <si>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</si>
  <si>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</si>
  <si>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</si>
  <si>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</si>
  <si>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</si>
  <si>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</si>
  <si>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</si>
  <si>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</si>
  <si>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</si>
  <si>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</si>
  <si>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</si>
  <si>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</si>
  <si>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</si>
  <si>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</si>
  <si>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</si>
  <si>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</si>
  <si>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</si>
  <si>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</si>
  <si>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</si>
  <si>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</si>
  <si>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</si>
  <si>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</si>
  <si>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</si>
  <si>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</si>
  <si>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</si>
  <si>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</si>
  <si>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</si>
  <si>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</si>
  <si>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</si>
  <si>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</si>
  <si>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</si>
  <si>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</si>
  <si>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</si>
  <si>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</si>
  <si>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</si>
  <si>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</si>
  <si>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</si>
  <si>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</si>
  <si>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</si>
  <si>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</si>
  <si>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</si>
  <si>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</si>
  <si>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</si>
  <si>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</si>
  <si>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</si>
  <si>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</si>
  <si>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</si>
  <si>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</si>
  <si>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</si>
  <si>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</si>
  <si>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</si>
  <si>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</si>
  <si>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</si>
  <si>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</si>
  <si>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</si>
  <si>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</si>
  <si>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</si>
  <si>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</si>
  <si>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</si>
  <si>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</si>
  <si>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</si>
  <si>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</si>
  <si>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</si>
  <si>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</si>
  <si>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</si>
  <si>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</si>
  <si>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</si>
  <si>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</si>
  <si>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</si>
  <si>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</si>
  <si>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</si>
  <si>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</si>
  <si>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</si>
  <si>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</si>
  <si>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</si>
  <si>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</si>
  <si>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</si>
  <si>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</si>
  <si>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</si>
  <si>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</si>
  <si>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</si>
  <si>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</si>
  <si>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</si>
  <si>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</si>
  <si>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</si>
  <si>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</si>
  <si>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</si>
  <si>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</si>
  <si>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</si>
  <si>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</si>
  <si>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</si>
  <si>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</si>
  <si>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</si>
  <si>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</si>
  <si>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</si>
  <si>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</si>
  <si>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</si>
  <si>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</si>
  <si>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</si>
  <si>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</si>
  <si>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</si>
  <si>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</si>
  <si>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</si>
  <si>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</si>
  <si>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</si>
  <si>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</si>
  <si>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</si>
  <si>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</si>
  <si>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</si>
  <si>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</si>
  <si>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</si>
  <si>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</si>
  <si>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</si>
  <si>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</si>
  <si>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</si>
  <si>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</si>
  <si>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</si>
  <si>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</si>
  <si>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</si>
  <si>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</si>
  <si>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</si>
  <si>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</si>
  <si>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</si>
  <si>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</si>
  <si>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</si>
  <si>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</si>
  <si>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</si>
  <si>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</si>
  <si>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</si>
  <si>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</si>
  <si>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</si>
  <si>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</si>
  <si>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</si>
  <si>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</si>
  <si>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</si>
  <si>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</si>
  <si>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</si>
  <si>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</si>
  <si>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</si>
  <si>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</si>
  <si>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</si>
  <si>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</si>
  <si>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</si>
  <si>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</si>
  <si>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</si>
  <si>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</si>
  <si>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</si>
  <si>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</si>
  <si>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</si>
  <si>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</si>
  <si>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</si>
  <si>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</si>
  <si>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</si>
  <si>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</si>
  <si>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</si>
  <si>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</si>
  <si>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</si>
  <si>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</si>
  <si>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</si>
  <si>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</si>
  <si>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</si>
  <si>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</si>
  <si>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</si>
  <si>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</si>
  <si>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</si>
  <si>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</si>
  <si>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</si>
  <si>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</si>
  <si>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</si>
  <si>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</si>
  <si>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</si>
  <si>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</si>
  <si>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</si>
  <si>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</si>
  <si>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</si>
  <si>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</si>
  <si>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</si>
  <si>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</si>
  <si>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</si>
  <si>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</si>
  <si>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</si>
  <si>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</si>
  <si>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</si>
  <si>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</si>
  <si>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</si>
  <si>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</si>
  <si>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</si>
  <si>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</si>
  <si>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</si>
  <si>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</si>
  <si>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</si>
  <si>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</si>
  <si>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</si>
  <si>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</si>
  <si>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</si>
  <si>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</si>
  <si>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</si>
  <si>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</si>
  <si>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</si>
  <si>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</si>
  <si>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</si>
  <si>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</si>
  <si>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</si>
  <si>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</si>
  <si>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</si>
  <si>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</si>
  <si>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</si>
  <si>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</si>
  <si>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</si>
  <si>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</si>
  <si>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</si>
  <si>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</si>
  <si>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</si>
  <si>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</si>
  <si>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</si>
  <si>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</si>
  <si>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</si>
  <si>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</si>
  <si>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</si>
  <si>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</si>
  <si>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</si>
  <si>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</si>
  <si>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</si>
  <si>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</si>
  <si>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</si>
  <si>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</si>
  <si>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</si>
  <si>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</si>
  <si>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</si>
  <si>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</si>
  <si>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</si>
  <si>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</si>
  <si>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</si>
  <si>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</si>
  <si>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</si>
  <si>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</si>
  <si>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</si>
  <si>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</si>
  <si>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</si>
  <si>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</si>
  <si>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</si>
  <si>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</si>
  <si>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</si>
  <si>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</si>
  <si>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</si>
  <si>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</si>
  <si>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</si>
  <si>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</si>
  <si>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</si>
  <si>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</si>
  <si>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</si>
  <si>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</si>
  <si>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</si>
  <si>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</si>
  <si>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</si>
  <si>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</si>
  <si>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</si>
  <si>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</si>
  <si>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</si>
  <si>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</si>
  <si>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</si>
  <si>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</si>
  <si>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</si>
  <si>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</si>
  <si>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</si>
  <si>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</si>
  <si>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</si>
  <si>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</si>
  <si>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</si>
  <si>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</si>
  <si>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</si>
  <si>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</si>
  <si>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</si>
  <si>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</si>
  <si>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</si>
  <si>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</si>
  <si>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</si>
  <si>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</si>
  <si>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</si>
  <si>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</si>
  <si>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</si>
  <si>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</si>
  <si>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</si>
  <si>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</si>
  <si>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</si>
  <si>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</si>
  <si>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</si>
  <si>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</si>
  <si>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</si>
  <si>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</si>
  <si>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</si>
  <si>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</si>
  <si>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</si>
  <si>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</si>
  <si>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</si>
  <si>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</si>
  <si>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</si>
  <si>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</si>
  <si>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</si>
  <si>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</si>
  <si>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</si>
  <si>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</si>
  <si>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</si>
  <si>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</si>
  <si>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</si>
  <si>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</si>
  <si>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</si>
  <si>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</si>
  <si>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</si>
  <si>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</si>
  <si>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</si>
  <si>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</si>
  <si>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</si>
  <si>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</si>
  <si>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</si>
  <si>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</si>
  <si>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</si>
  <si>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</si>
  <si>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</si>
  <si>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</si>
  <si>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</si>
  <si>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</si>
  <si>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</si>
  <si>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</si>
  <si>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</si>
  <si>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</si>
  <si>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</si>
  <si>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</si>
  <si>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</si>
  <si>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</si>
  <si>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</si>
  <si>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</si>
  <si>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</si>
  <si>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</si>
  <si>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</si>
  <si>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</si>
  <si>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</si>
  <si>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</si>
  <si>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</si>
  <si>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</si>
  <si>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</si>
  <si>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</si>
  <si>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</si>
  <si>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</si>
  <si>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</si>
  <si>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</si>
  <si>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</si>
  <si>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</si>
  <si>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</si>
  <si>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</si>
  <si>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</si>
  <si>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</si>
  <si>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</si>
  <si>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</si>
  <si>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</si>
  <si>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</si>
  <si>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</si>
  <si>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</si>
  <si>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</si>
  <si>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</si>
  <si>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</si>
  <si>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</si>
  <si>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</si>
  <si>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</si>
  <si>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</si>
  <si>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</si>
  <si>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</si>
  <si>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</si>
  <si>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</si>
  <si>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</si>
  <si>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</si>
  <si>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</si>
  <si>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</si>
  <si>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</si>
  <si>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</si>
  <si>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</si>
  <si>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</si>
  <si>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</si>
  <si>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</si>
  <si>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</si>
  <si>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</si>
  <si>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</si>
  <si>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</si>
  <si>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</si>
  <si>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</si>
  <si>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</si>
  <si>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</si>
  <si>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</si>
  <si>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</si>
  <si>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</si>
  <si>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</si>
  <si>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</si>
  <si>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</si>
  <si>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</si>
  <si>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</si>
  <si>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</si>
  <si>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</si>
  <si>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</si>
  <si>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</si>
  <si>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</si>
  <si>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</si>
  <si>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</si>
  <si>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</si>
  <si>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</si>
  <si>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</si>
  <si>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</si>
  <si>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</si>
  <si>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</si>
  <si>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</si>
  <si>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</si>
  <si>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</si>
  <si>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</si>
  <si>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</si>
  <si>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</si>
  <si>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</si>
  <si>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</si>
  <si>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</si>
  <si>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</si>
  <si>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</si>
  <si>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</si>
  <si>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</si>
  <si>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</si>
  <si>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</si>
  <si>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</si>
  <si>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</si>
  <si>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</si>
  <si>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</si>
  <si>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</si>
  <si>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</si>
  <si>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</si>
  <si>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</si>
  <si>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</si>
  <si>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</si>
  <si>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</si>
  <si>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</si>
  <si>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</si>
  <si>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</si>
  <si>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</si>
  <si>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</si>
  <si>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</si>
  <si>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</si>
  <si>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</si>
  <si>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</si>
  <si>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</si>
  <si>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</si>
  <si>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</si>
  <si>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</si>
  <si>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</si>
  <si>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</si>
  <si>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</si>
  <si>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</si>
  <si>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</si>
  <si>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</si>
  <si>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</si>
  <si>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</si>
  <si>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</si>
  <si>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</si>
  <si>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</si>
  <si>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</si>
  <si>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</si>
  <si>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</si>
  <si>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</si>
  <si>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</si>
  <si>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</si>
  <si>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</si>
  <si>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</si>
  <si>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</si>
  <si>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</si>
  <si>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</si>
  <si>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</si>
  <si>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</si>
  <si>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</si>
  <si>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</si>
  <si>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</si>
  <si>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</si>
  <si>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</si>
  <si>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</si>
  <si>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</si>
  <si>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</si>
  <si>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</si>
  <si>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</si>
  <si>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</si>
  <si>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</si>
  <si>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</si>
  <si>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</si>
  <si>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</si>
  <si>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</si>
  <si>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</si>
  <si>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</si>
  <si>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</si>
  <si>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</si>
  <si>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</si>
  <si>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</si>
  <si>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</si>
  <si>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</si>
  <si>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</si>
  <si>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</si>
  <si>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</si>
  <si>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</si>
  <si>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</si>
  <si>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</si>
  <si>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</si>
  <si>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</si>
  <si>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</si>
  <si>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</si>
  <si>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</si>
  <si>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</si>
  <si>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</si>
  <si>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</si>
  <si>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</si>
  <si>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</si>
  <si>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</si>
  <si>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</si>
  <si>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</si>
  <si>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</si>
  <si>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</si>
  <si>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</si>
  <si>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</si>
  <si>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</si>
  <si>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</si>
  <si>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</si>
  <si>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</si>
  <si>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</si>
  <si>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</si>
  <si>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</si>
  <si>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</si>
  <si>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</si>
  <si>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</si>
  <si>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</si>
  <si>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</si>
  <si>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</si>
  <si>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</si>
  <si>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</si>
  <si>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</si>
  <si>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</si>
  <si>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</si>
  <si>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</si>
  <si>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</si>
  <si>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</si>
  <si>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</si>
  <si>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</si>
  <si>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</si>
  <si>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</si>
  <si>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</si>
  <si>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</si>
  <si>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</si>
  <si>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</si>
  <si>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</si>
  <si>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</si>
  <si>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</si>
  <si>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</si>
  <si>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</si>
  <si>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</si>
  <si>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</si>
  <si>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</si>
  <si>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</si>
  <si>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</si>
  <si>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</si>
  <si>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</si>
  <si>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</si>
  <si>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</si>
  <si>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</si>
  <si>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</si>
  <si>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</si>
  <si>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</si>
  <si>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</si>
  <si>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</si>
  <si>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</si>
  <si>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</si>
  <si>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</si>
  <si>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</si>
  <si>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</si>
  <si>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</si>
  <si>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</si>
  <si>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</si>
  <si>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</si>
  <si>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</si>
  <si>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</si>
  <si>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</si>
  <si>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</si>
  <si>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</si>
  <si>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</si>
  <si>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</si>
  <si>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</si>
  <si>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</si>
  <si>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</si>
  <si>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</si>
  <si>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</si>
  <si>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</si>
  <si>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</si>
  <si>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</si>
  <si>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</si>
  <si>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</si>
  <si>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</si>
  <si>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</si>
  <si>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</si>
  <si>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</si>
  <si>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</si>
  <si>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</si>
  <si>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</si>
  <si>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</si>
  <si>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</si>
  <si>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</si>
  <si>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</si>
  <si>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</si>
  <si>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</si>
  <si>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</si>
  <si>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</si>
  <si>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</si>
  <si>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</si>
  <si>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</si>
  <si>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</si>
  <si>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</si>
  <si>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</si>
  <si>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</si>
  <si>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</si>
  <si>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</si>
  <si>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</si>
  <si>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</si>
  <si>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</si>
  <si>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</si>
  <si>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</si>
  <si>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</si>
  <si>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</si>
  <si>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</si>
  <si>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</si>
  <si>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</si>
  <si>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</si>
  <si>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</si>
  <si>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</si>
  <si>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</si>
  <si>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</si>
  <si>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</si>
  <si>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</si>
  <si>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</si>
  <si>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</si>
  <si>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</si>
  <si>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</si>
  <si>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</si>
  <si>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</si>
  <si>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</si>
  <si>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</si>
  <si>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</si>
  <si>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</si>
  <si>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</si>
  <si>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</si>
  <si>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</si>
  <si>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</si>
  <si>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</si>
  <si>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</si>
  <si>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</si>
  <si>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</si>
  <si>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</si>
  <si>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</si>
  <si>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</si>
  <si>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</si>
  <si>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</si>
  <si>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</si>
  <si>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</si>
  <si>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</si>
  <si>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</si>
  <si>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</si>
  <si>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</si>
  <si>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</si>
  <si>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</si>
  <si>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</si>
  <si>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</si>
  <si>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</si>
  <si>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</si>
  <si>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</si>
  <si>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</si>
  <si>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</si>
  <si>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</si>
  <si>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</si>
  <si>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</si>
  <si>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</si>
  <si>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</si>
  <si>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</si>
  <si>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</si>
  <si>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</si>
  <si>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</si>
  <si>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</si>
  <si>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</si>
  <si>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</si>
  <si>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</si>
  <si>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</si>
  <si>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</si>
  <si>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</si>
  <si>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</si>
  <si>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</si>
  <si>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</si>
  <si>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</si>
  <si>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</si>
  <si>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</si>
  <si>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</si>
  <si>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</si>
  <si>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</si>
  <si>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</si>
  <si>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</si>
  <si>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</si>
  <si>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</si>
  <si>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</si>
  <si>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</si>
  <si>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</si>
  <si>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</si>
  <si>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</si>
  <si>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</si>
  <si>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</si>
  <si>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</si>
  <si>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</si>
  <si>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</si>
  <si>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</si>
  <si>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</si>
  <si>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</si>
  <si>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</si>
  <si>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</si>
  <si>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</si>
  <si>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</si>
  <si>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</si>
  <si>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</si>
  <si>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</si>
  <si>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</si>
  <si>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</si>
  <si>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</si>
  <si>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</si>
  <si>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</si>
  <si>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</si>
  <si>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</si>
  <si>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</si>
  <si>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</si>
  <si>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</si>
  <si>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</si>
  <si>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</si>
  <si>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</si>
  <si>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</si>
  <si>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</si>
  <si>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</si>
  <si>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</si>
  <si>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</si>
  <si>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</si>
  <si>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</si>
  <si>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</si>
  <si>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</si>
  <si>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</si>
  <si>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</si>
  <si>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</si>
  <si>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</si>
  <si>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</si>
  <si>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</si>
  <si>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</si>
  <si>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</si>
  <si>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</si>
  <si>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</si>
  <si>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</si>
  <si>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</si>
  <si>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</si>
  <si>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</si>
  <si>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</si>
  <si>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</si>
  <si>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</si>
  <si>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</si>
  <si>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</si>
  <si>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</si>
  <si>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</si>
  <si>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</si>
  <si>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</si>
  <si>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</si>
  <si>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</si>
  <si>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</si>
  <si>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</si>
  <si>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</si>
  <si>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</si>
  <si>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</si>
  <si>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</si>
  <si>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</si>
  <si>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</si>
  <si>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</si>
  <si>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</si>
  <si>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</si>
  <si>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</si>
  <si>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</si>
  <si>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</si>
  <si>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</si>
  <si>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</si>
  <si>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</si>
  <si>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</si>
  <si>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</si>
  <si>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</si>
  <si>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</si>
  <si>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</si>
  <si>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</si>
  <si>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</si>
  <si>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</si>
  <si>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</si>
  <si>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</si>
  <si>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</si>
  <si>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</si>
  <si>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</si>
  <si>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</si>
  <si>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</si>
  <si>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</si>
  <si>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</si>
  <si>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</si>
  <si>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</si>
  <si>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</si>
  <si>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</si>
  <si>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</si>
  <si>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</si>
  <si>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</si>
  <si>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</si>
  <si>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</si>
  <si>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</si>
  <si>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</si>
  <si>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</si>
  <si>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</si>
  <si>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</si>
  <si>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</si>
  <si>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</si>
  <si>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</si>
  <si>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</si>
  <si>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</si>
  <si>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</si>
  <si>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</si>
  <si>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</si>
  <si>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</si>
  <si>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</si>
  <si>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</si>
  <si>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</si>
  <si>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</si>
  <si>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</si>
  <si>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</si>
  <si>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</si>
  <si>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</si>
  <si>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</si>
  <si>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</si>
  <si>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</si>
  <si>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</si>
  <si>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</si>
  <si>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</si>
  <si>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</si>
  <si>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</si>
  <si>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</si>
  <si>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</si>
  <si>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</si>
  <si>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</si>
  <si>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</si>
  <si>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</si>
  <si>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</si>
  <si>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</si>
  <si>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</si>
  <si>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</si>
  <si>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</si>
  <si>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</si>
  <si>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</si>
  <si>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</si>
  <si>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</si>
  <si>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</si>
  <si>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</si>
  <si>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</si>
  <si>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</si>
  <si>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</si>
  <si>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</si>
  <si>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</si>
  <si>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</si>
  <si>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</si>
  <si>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</si>
  <si>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</si>
  <si>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</si>
  <si>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</si>
  <si>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</si>
  <si>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</si>
  <si>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</si>
  <si>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</si>
  <si>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</si>
  <si>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</si>
  <si>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</si>
  <si>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</si>
  <si>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</si>
  <si>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</si>
  <si>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</si>
  <si>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</si>
  <si>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</si>
  <si>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</si>
  <si>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</si>
  <si>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</si>
  <si>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</si>
  <si>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</si>
  <si>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</si>
  <si>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</si>
  <si>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</si>
  <si>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</si>
  <si>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</si>
  <si>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</si>
  <si>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</si>
  <si>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</si>
  <si>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</si>
  <si>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</si>
  <si>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</si>
  <si>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</si>
  <si>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</si>
  <si>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</si>
  <si>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</si>
  <si>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</si>
  <si>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</si>
  <si>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</si>
  <si>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</si>
  <si>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</si>
  <si>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</si>
  <si>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</si>
  <si>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</si>
  <si>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</si>
  <si>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</si>
  <si>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</si>
  <si>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</si>
  <si>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</si>
  <si>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</si>
  <si>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</si>
  <si>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</si>
  <si>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</si>
  <si>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</si>
  <si>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</si>
  <si>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</si>
  <si>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</si>
  <si>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</si>
  <si>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</si>
  <si>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</si>
  <si>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</si>
  <si>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</si>
  <si>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</si>
  <si>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</si>
  <si>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</si>
  <si>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</si>
  <si>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</si>
  <si>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</si>
  <si>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</si>
  <si>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</si>
  <si>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</si>
  <si>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</si>
  <si>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</si>
  <si>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</si>
  <si>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</si>
  <si>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</si>
  <si>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</si>
  <si>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</si>
  <si>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</si>
  <si>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</si>
  <si>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</si>
  <si>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</si>
  <si>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</si>
  <si>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</si>
  <si>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</si>
  <si>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</si>
  <si>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</si>
  <si>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</si>
  <si>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</si>
  <si>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</si>
  <si>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</si>
  <si>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</si>
  <si>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</si>
  <si>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</si>
  <si>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</si>
  <si>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</si>
  <si>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</si>
  <si>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</si>
  <si>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</si>
  <si>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</si>
  <si>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</si>
  <si>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</si>
  <si>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</si>
  <si>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</si>
  <si>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</si>
  <si>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</si>
  <si>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</si>
  <si>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</si>
  <si>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</si>
  <si>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</si>
  <si>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</si>
  <si>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</si>
  <si>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</si>
  <si>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</si>
  <si>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</si>
  <si>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</si>
  <si>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</si>
  <si>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</si>
  <si>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</si>
  <si>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</si>
  <si>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</si>
  <si>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</si>
  <si>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</si>
  <si>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</si>
  <si>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</si>
  <si>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</si>
  <si>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</si>
  <si>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</si>
  <si>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</si>
  <si>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</si>
  <si>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</si>
  <si>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</si>
  <si>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</si>
  <si>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</si>
  <si>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</si>
  <si>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</si>
  <si>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</si>
  <si>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</si>
  <si>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</si>
  <si>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</si>
  <si>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</si>
  <si>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</si>
  <si>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</si>
  <si>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</si>
  <si>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</si>
  <si>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</si>
  <si>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</si>
  <si>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</si>
  <si>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</si>
  <si>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</si>
  <si>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</si>
  <si>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</si>
  <si>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</si>
  <si>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</si>
  <si>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</si>
  <si>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</si>
  <si>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</si>
  <si>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</si>
  <si>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</si>
  <si>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</si>
  <si>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</si>
  <si>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</si>
  <si>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</si>
  <si>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</si>
  <si>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</si>
  <si>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</si>
  <si>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</si>
  <si>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</si>
  <si>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</si>
  <si>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</si>
  <si>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</si>
  <si>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</si>
  <si>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</si>
  <si>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</si>
  <si>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</si>
  <si>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</si>
  <si>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</si>
  <si>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</si>
  <si>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</si>
  <si>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</si>
  <si>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</si>
  <si>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</si>
  <si>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</si>
  <si>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</si>
  <si>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</si>
  <si>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</si>
  <si>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</si>
  <si>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</si>
  <si>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</si>
  <si>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</si>
  <si>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</si>
  <si>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</si>
  <si>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</si>
  <si>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</si>
  <si>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</si>
  <si>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</si>
  <si>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</si>
  <si>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</si>
  <si>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</si>
  <si>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</si>
  <si>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</si>
  <si>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</si>
  <si>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</si>
  <si>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</si>
  <si>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</si>
  <si>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</si>
  <si>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</si>
  <si>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</si>
  <si>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</si>
  <si>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</si>
  <si>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</si>
  <si>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</si>
  <si>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</si>
  <si>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</si>
  <si>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</si>
  <si>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</si>
  <si>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</si>
  <si>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</si>
  <si>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</si>
  <si>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</si>
  <si>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</si>
  <si>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</si>
  <si>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</si>
  <si>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</si>
  <si>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</si>
  <si>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</si>
  <si>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</si>
  <si>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</si>
  <si>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</si>
  <si>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</si>
  <si>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</si>
  <si>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</si>
  <si>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</si>
  <si>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</si>
  <si>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</si>
  <si>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</si>
  <si>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</si>
  <si>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</si>
  <si>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</si>
  <si>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</si>
  <si>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</si>
  <si>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</si>
  <si>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</si>
  <si>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</si>
  <si>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</si>
  <si>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</si>
  <si>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</si>
  <si>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</si>
  <si>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</si>
  <si>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</si>
  <si>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</si>
  <si>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</si>
  <si>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</si>
  <si>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</si>
  <si>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</si>
  <si>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</si>
  <si>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</si>
  <si>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</si>
  <si>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</si>
  <si>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</si>
  <si>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</si>
  <si>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</si>
  <si>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</si>
  <si>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</si>
  <si>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</si>
  <si>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</si>
  <si>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</si>
  <si>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</si>
  <si>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</si>
  <si>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</si>
  <si>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</si>
  <si>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</si>
  <si>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</si>
  <si>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</si>
  <si>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</si>
  <si>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</si>
  <si>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</si>
  <si>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</si>
  <si>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</si>
  <si>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</si>
  <si>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</si>
  <si>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</si>
  <si>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</si>
  <si>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</si>
  <si>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</si>
  <si>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</si>
  <si>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</si>
  <si>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</si>
  <si>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</si>
  <si>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</si>
  <si>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</si>
  <si>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</si>
  <si>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</si>
  <si>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</si>
  <si>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</si>
  <si>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</si>
  <si>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</si>
  <si>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</si>
  <si>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</si>
  <si>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</si>
  <si>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</si>
  <si>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</si>
  <si>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</si>
  <si>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</si>
  <si>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</si>
  <si>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</si>
  <si>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</si>
  <si>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</si>
  <si>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</si>
  <si>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</si>
  <si>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</si>
  <si>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</si>
  <si>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</si>
  <si>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</si>
  <si>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</si>
  <si>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</si>
  <si>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</si>
  <si>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</si>
  <si>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</si>
  <si>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</si>
  <si>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</si>
  <si>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</si>
  <si>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</si>
  <si>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</si>
  <si>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</si>
  <si>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</si>
  <si>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</si>
  <si>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</si>
  <si>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</si>
  <si>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</si>
  <si>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</si>
  <si>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</si>
  <si>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</si>
  <si>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</si>
  <si>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</si>
  <si>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</si>
  <si>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</si>
  <si>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</si>
  <si>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</si>
  <si>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</si>
  <si>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</si>
  <si>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</si>
  <si>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</si>
  <si>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</si>
  <si>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</si>
  <si>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</si>
  <si>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</si>
  <si>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</si>
  <si>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</si>
  <si>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</si>
  <si>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</si>
  <si>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</si>
  <si>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</si>
  <si>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</si>
  <si>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</si>
  <si>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</si>
  <si>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</si>
  <si>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</si>
  <si>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</si>
  <si>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</si>
  <si>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</si>
  <si>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</si>
  <si>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</si>
  <si>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</si>
  <si>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</si>
  <si>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</si>
  <si>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</si>
  <si>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</si>
  <si>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</si>
  <si>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</si>
  <si>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</si>
  <si>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</si>
  <si>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</si>
  <si>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</si>
  <si>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</si>
  <si>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</si>
  <si>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</si>
  <si>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</si>
  <si>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</si>
  <si>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</si>
  <si>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</si>
  <si>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</si>
  <si>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</si>
  <si>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</si>
  <si>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</si>
  <si>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</si>
  <si>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</si>
  <si>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</si>
  <si>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</si>
  <si>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</si>
  <si>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</si>
  <si>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</si>
  <si>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</si>
  <si>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</si>
  <si>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</si>
  <si>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</si>
  <si>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</si>
  <si>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</si>
  <si>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</si>
  <si>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</si>
  <si>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</si>
  <si>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</si>
  <si>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</si>
  <si>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</si>
  <si>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</si>
  <si>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</si>
  <si>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</si>
  <si>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</si>
  <si>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</si>
  <si>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</si>
  <si>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</si>
  <si>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</si>
  <si>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</si>
  <si>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</si>
  <si>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</si>
  <si>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</si>
  <si>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</si>
  <si>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</si>
  <si>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</si>
  <si>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</si>
  <si>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</si>
  <si>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</si>
  <si>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</si>
  <si>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</si>
  <si>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</si>
  <si>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</si>
  <si>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</si>
  <si>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</si>
  <si>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</si>
  <si>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</si>
  <si>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</si>
  <si>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</si>
  <si>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</si>
  <si>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</si>
  <si>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</si>
  <si>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</si>
  <si>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</si>
  <si>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</si>
  <si>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</si>
  <si>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</si>
  <si>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</si>
  <si>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</si>
  <si>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</si>
  <si>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</si>
  <si>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</si>
  <si>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</si>
  <si>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</si>
  <si>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</si>
  <si>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</si>
  <si>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</si>
  <si>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</si>
  <si>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</si>
  <si>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</si>
  <si>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</si>
  <si>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</si>
  <si>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</si>
  <si>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</si>
  <si>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</si>
  <si>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</si>
  <si>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</si>
  <si>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</si>
  <si>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</si>
  <si>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</si>
  <si>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</si>
  <si>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</si>
  <si>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</si>
  <si>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</si>
  <si>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</si>
  <si>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</si>
  <si>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</si>
  <si>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</si>
  <si>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</si>
  <si>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</si>
  <si>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</si>
  <si>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</si>
  <si>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</si>
  <si>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</si>
  <si>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</si>
  <si>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</si>
  <si>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</si>
  <si>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</si>
  <si>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</si>
  <si>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</si>
  <si>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</si>
  <si>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</si>
  <si>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</si>
  <si>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</si>
  <si>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</si>
  <si>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</si>
  <si>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</si>
  <si>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</si>
  <si>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</si>
  <si>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</si>
  <si>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</si>
  <si>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</si>
  <si>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</si>
  <si>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</si>
  <si>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</si>
  <si>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</si>
  <si>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</si>
  <si>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</si>
  <si>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</si>
  <si>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</si>
  <si>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</si>
  <si>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</si>
  <si>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</si>
  <si>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</si>
  <si>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</si>
  <si>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</si>
  <si>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</si>
  <si>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</si>
  <si>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</si>
  <si>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</si>
  <si>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</si>
  <si>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</si>
  <si>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</si>
  <si>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</si>
  <si>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</si>
  <si>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</si>
  <si>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</si>
  <si>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</si>
  <si>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</si>
  <si>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</si>
  <si>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</si>
  <si>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</si>
  <si>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</si>
  <si>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</si>
  <si>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</si>
  <si>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</si>
  <si>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</si>
  <si>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</si>
  <si>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</si>
  <si>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</si>
  <si>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</si>
  <si>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</si>
  <si>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</si>
  <si>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</si>
  <si>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</si>
  <si>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</si>
  <si>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</si>
  <si>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</si>
  <si>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</si>
  <si>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</si>
  <si>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</si>
  <si>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</si>
  <si>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</si>
  <si>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</si>
  <si>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</si>
  <si>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</si>
  <si>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</si>
  <si>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</si>
  <si>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</si>
  <si>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</si>
  <si>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</si>
  <si>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</si>
  <si>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</si>
  <si>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</si>
  <si>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</si>
  <si>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</si>
  <si>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</si>
  <si>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</si>
  <si>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</si>
  <si>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</si>
  <si>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</si>
  <si>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</si>
  <si>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</si>
  <si>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</si>
  <si>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</si>
  <si>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</si>
  <si>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</si>
  <si>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</si>
  <si>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</si>
  <si>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</si>
  <si>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</si>
  <si>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</si>
  <si>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</si>
  <si>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</si>
  <si>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</si>
  <si>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</si>
  <si>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</si>
  <si>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</si>
  <si>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</si>
  <si>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</si>
  <si>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</si>
  <si>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</si>
  <si>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</si>
  <si>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</si>
  <si>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</si>
  <si>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</si>
  <si>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</si>
  <si>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</si>
  <si>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</si>
  <si>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</si>
  <si>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</si>
  <si>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</si>
  <si>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</si>
  <si>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</si>
  <si>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</si>
  <si>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</si>
  <si>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</si>
  <si>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</si>
  <si>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</si>
  <si>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</si>
  <si>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</si>
  <si>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</si>
  <si>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</si>
  <si>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</si>
  <si>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</si>
  <si>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</si>
  <si>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</si>
  <si>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</si>
  <si>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</si>
  <si>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</si>
  <si>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</si>
  <si>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</si>
  <si>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</si>
  <si>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</si>
  <si>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</si>
  <si>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</si>
  <si>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</si>
  <si>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</si>
  <si>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</si>
  <si>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</si>
  <si>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</si>
  <si>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</si>
  <si>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</si>
  <si>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</si>
  <si>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</si>
  <si>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</si>
  <si>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</si>
  <si>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</si>
  <si>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</si>
  <si>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</si>
  <si>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</si>
  <si>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</si>
  <si>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</si>
  <si>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</si>
  <si>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</si>
  <si>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</si>
  <si>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</si>
  <si>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</si>
  <si>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</si>
  <si>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</si>
  <si>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</si>
  <si>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</si>
  <si>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</si>
  <si>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</si>
  <si>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</si>
  <si>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</si>
  <si>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</si>
  <si>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</si>
  <si>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</si>
  <si>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</si>
  <si>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</si>
  <si>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</si>
  <si>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</si>
  <si>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</si>
  <si>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</si>
  <si>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</si>
  <si>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</si>
  <si>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</si>
  <si>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</si>
  <si>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</si>
  <si>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</si>
  <si>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</si>
  <si>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</si>
  <si>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</si>
  <si>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</si>
  <si>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</si>
  <si>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</si>
  <si>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</si>
  <si>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</si>
  <si>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</si>
  <si>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</si>
  <si>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</si>
  <si>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</si>
  <si>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</si>
  <si>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</si>
  <si>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</si>
  <si>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</si>
  <si>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</si>
  <si>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</si>
  <si>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</si>
  <si>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</si>
  <si>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</si>
  <si>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</si>
  <si>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</si>
  <si>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</si>
  <si>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</si>
  <si>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</si>
  <si>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</si>
  <si>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</si>
  <si>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</si>
  <si>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</si>
  <si>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</si>
  <si>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</si>
  <si>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</si>
  <si>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</si>
  <si>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</si>
  <si>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</si>
  <si>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</si>
  <si>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</si>
  <si>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</si>
  <si>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</si>
  <si>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</si>
  <si>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</si>
  <si>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</si>
  <si>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</si>
  <si>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</si>
  <si>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</si>
  <si>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</si>
  <si>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</si>
  <si>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</si>
  <si>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</si>
  <si>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</si>
  <si>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</si>
  <si>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</si>
  <si>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</si>
  <si>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</si>
  <si>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</si>
  <si>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</si>
  <si>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</si>
  <si>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</si>
  <si>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</si>
  <si>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</si>
  <si>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</si>
  <si>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</si>
  <si>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</si>
  <si>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</si>
  <si>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</si>
  <si>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</si>
  <si>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</si>
  <si>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</si>
  <si>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</si>
  <si>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</si>
  <si>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</si>
  <si>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</si>
  <si>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</si>
  <si>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</si>
  <si>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</si>
  <si>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</si>
  <si>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</si>
  <si>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</si>
  <si>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</si>
  <si>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</si>
  <si>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</si>
  <si>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</si>
  <si>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</si>
  <si>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</si>
  <si>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</si>
  <si>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</si>
  <si>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</si>
  <si>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</si>
  <si>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</si>
  <si>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</si>
  <si>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</si>
  <si>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</si>
  <si>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</si>
  <si>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</si>
  <si>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</si>
  <si>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</si>
  <si>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</si>
  <si>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</si>
  <si>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</si>
  <si>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</si>
  <si>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</si>
  <si>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</si>
  <si>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</si>
  <si>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</si>
  <si>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</si>
  <si>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</si>
  <si>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</si>
  <si>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</si>
  <si>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</si>
  <si>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</si>
  <si>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</si>
  <si>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</si>
  <si>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</si>
  <si>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</si>
  <si>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</si>
  <si>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</si>
  <si>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</si>
  <si>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</si>
  <si>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</si>
  <si>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</si>
  <si>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</si>
  <si>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</si>
  <si>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</si>
  <si>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</si>
  <si>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</si>
  <si>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</si>
  <si>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</si>
  <si>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</si>
  <si>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</si>
  <si>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</si>
  <si>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</si>
  <si>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</si>
  <si>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</si>
  <si>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</si>
  <si>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</si>
  <si>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</si>
  <si>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</si>
  <si>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</si>
  <si>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</si>
  <si>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</si>
  <si>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</si>
  <si>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</si>
  <si>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</si>
  <si>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</si>
  <si>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</si>
  <si>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</si>
  <si>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</si>
  <si>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</si>
  <si>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</si>
  <si>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</si>
  <si>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</si>
  <si>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</si>
  <si>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</si>
  <si>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</si>
  <si>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</si>
  <si>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</si>
  <si>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</si>
  <si>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</si>
  <si>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</si>
  <si>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</si>
  <si>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</si>
  <si>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</si>
  <si>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</si>
  <si>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</si>
  <si>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</si>
  <si>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</si>
  <si>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</si>
  <si>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</si>
  <si>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</si>
  <si>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</si>
  <si>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</si>
  <si>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</si>
  <si>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</si>
  <si>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</si>
  <si>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</si>
  <si>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</si>
  <si>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</si>
  <si>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</si>
  <si>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</si>
  <si>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</si>
  <si>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</si>
  <si>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</si>
  <si>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</si>
  <si>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</si>
  <si>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</si>
  <si>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</si>
  <si>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</si>
  <si>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</si>
  <si>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</si>
  <si>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</si>
  <si>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</si>
  <si>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</si>
  <si>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</si>
  <si>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</si>
  <si>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</si>
  <si>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</si>
  <si>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</si>
  <si>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</si>
  <si>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</si>
  <si>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</si>
  <si>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</si>
  <si>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</si>
  <si>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</si>
  <si>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</si>
  <si>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</si>
  <si>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</si>
  <si>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</si>
  <si>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</si>
  <si>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</si>
  <si>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</si>
  <si>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</si>
  <si>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</si>
  <si>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</si>
  <si>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</si>
  <si>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</si>
  <si>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</si>
  <si>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</si>
  <si>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</si>
  <si>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</si>
  <si>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</si>
  <si>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</si>
  <si>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</si>
  <si>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</si>
  <si>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</si>
  <si>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</si>
  <si>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</si>
  <si>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</si>
  <si>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</si>
  <si>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</si>
  <si>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</si>
  <si>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</si>
  <si>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</si>
  <si>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</si>
  <si>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</si>
  <si>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</si>
  <si>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</si>
  <si>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</si>
  <si>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</si>
  <si>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</si>
  <si>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</si>
  <si>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</si>
  <si>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</si>
  <si>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</si>
  <si>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</si>
  <si>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</si>
  <si>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</si>
  <si>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</si>
  <si>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</si>
  <si>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</si>
  <si>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</si>
  <si>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</si>
  <si>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</si>
  <si>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</si>
  <si>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</si>
  <si>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</si>
  <si>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</si>
  <si>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</si>
  <si>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</si>
  <si>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</si>
  <si>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</si>
  <si>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</si>
  <si>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</si>
  <si>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</si>
  <si>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</si>
  <si>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</si>
  <si>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</si>
  <si>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</si>
  <si>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</si>
  <si>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</si>
  <si>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</si>
  <si>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</si>
  <si>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</si>
  <si>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</si>
  <si>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</si>
  <si>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</si>
  <si>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</si>
  <si>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</si>
  <si>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</si>
  <si>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</si>
  <si>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</si>
  <si>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</si>
  <si>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</si>
  <si>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</si>
  <si>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</si>
  <si>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</si>
  <si>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</si>
  <si>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</si>
  <si>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</si>
  <si>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</si>
  <si>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</si>
  <si>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</si>
  <si>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</si>
  <si>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</si>
  <si>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</si>
  <si>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</si>
  <si>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</si>
  <si>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</si>
  <si>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</si>
  <si>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</si>
  <si>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</si>
  <si>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</si>
  <si>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</si>
  <si>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</si>
  <si>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</si>
  <si>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</si>
  <si>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</si>
  <si>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</si>
  <si>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</si>
  <si>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</si>
  <si>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</si>
  <si>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</si>
  <si>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</si>
  <si>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</si>
  <si>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</si>
  <si>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</si>
  <si>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</si>
  <si>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</si>
  <si>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</si>
  <si>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</si>
  <si>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</si>
  <si>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</si>
  <si>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</si>
  <si>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</si>
  <si>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</si>
  <si>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</si>
  <si>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</si>
  <si>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</si>
  <si>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</si>
  <si>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</si>
  <si>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</si>
  <si>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</si>
  <si>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</si>
  <si>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</si>
  <si>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</si>
  <si>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</si>
  <si>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</si>
  <si>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</si>
  <si>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</si>
  <si>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</si>
  <si>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</si>
  <si>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</si>
  <si>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</si>
  <si>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</si>
  <si>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</si>
  <si>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</si>
  <si>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</si>
  <si>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</si>
  <si>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</si>
  <si>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</si>
  <si>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</si>
  <si>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</si>
  <si>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</si>
  <si>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</si>
  <si>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</si>
  <si>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</si>
  <si>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</si>
  <si>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</si>
  <si>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</si>
  <si>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</si>
  <si>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</si>
  <si>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</si>
  <si>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</si>
  <si>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</si>
  <si>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</si>
  <si>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</si>
  <si>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</si>
  <si>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</si>
  <si>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</si>
  <si>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</si>
  <si>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</si>
  <si>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</si>
  <si>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</si>
  <si>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</si>
  <si>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</si>
  <si>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</si>
  <si>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</si>
  <si>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</si>
  <si>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</si>
  <si>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</si>
  <si>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</si>
  <si>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</si>
  <si>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</si>
  <si>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</si>
  <si>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</si>
  <si>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</si>
  <si>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</si>
  <si>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</si>
  <si>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</si>
  <si>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</si>
  <si>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</si>
  <si>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</si>
  <si>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</si>
  <si>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</si>
  <si>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</si>
  <si>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</si>
  <si>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</si>
  <si>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</si>
  <si>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</si>
  <si>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</si>
  <si>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</si>
  <si>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</si>
  <si>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</si>
  <si>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</si>
  <si>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</si>
  <si>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</si>
  <si>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</si>
  <si>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</si>
  <si>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</si>
  <si>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</si>
  <si>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</si>
  <si>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</si>
  <si>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</si>
  <si>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</si>
  <si>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</si>
  <si>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</si>
  <si>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</si>
  <si>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</si>
  <si>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</si>
  <si>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</si>
  <si>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</si>
  <si>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</si>
  <si>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</si>
  <si>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</si>
  <si>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</si>
  <si>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</si>
  <si>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</si>
  <si>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</si>
  <si>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</si>
  <si>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</si>
  <si>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</si>
  <si>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</si>
  <si>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</si>
  <si>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</si>
  <si>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</si>
  <si>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</si>
  <si>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</si>
  <si>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</si>
  <si>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</si>
  <si>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</si>
  <si>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</si>
  <si>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</si>
  <si>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</si>
  <si>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</si>
  <si>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</si>
  <si>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</si>
  <si>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</si>
  <si>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</si>
  <si>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</si>
  <si>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</si>
  <si>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</si>
  <si>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</si>
  <si>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</si>
  <si>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</si>
  <si>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</si>
  <si>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</si>
  <si>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</si>
  <si>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</si>
  <si>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</si>
  <si>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</si>
  <si>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</si>
  <si>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</si>
  <si>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</si>
  <si>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</si>
  <si>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</si>
  <si>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</si>
  <si>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</si>
  <si>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</si>
  <si>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</si>
  <si>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</si>
  <si>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</si>
  <si>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</si>
  <si>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</si>
  <si>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</si>
  <si>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</si>
  <si>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</si>
  <si>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</si>
  <si>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</si>
  <si>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</si>
  <si>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</si>
  <si>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</si>
  <si>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</si>
  <si>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</si>
  <si>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</si>
  <si>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</si>
  <si>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</si>
  <si>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</si>
  <si>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</si>
  <si>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</si>
  <si>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</si>
  <si>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</si>
  <si>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</si>
  <si>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</si>
  <si>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</si>
  <si>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</si>
  <si>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</si>
  <si>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</si>
  <si>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</si>
  <si>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</si>
  <si>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</si>
  <si>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</si>
  <si>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</si>
  <si>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</si>
  <si>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</si>
  <si>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</si>
  <si>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</si>
  <si>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</si>
  <si>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</si>
  <si>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</si>
  <si>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</si>
  <si>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</si>
  <si>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</si>
  <si>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</si>
  <si>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</si>
  <si>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</si>
  <si>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</si>
  <si>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</si>
  <si>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</si>
  <si>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</si>
  <si>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</si>
  <si>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</si>
  <si>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</si>
  <si>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</si>
  <si>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</si>
  <si>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</si>
  <si>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</si>
  <si>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</si>
  <si>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</si>
  <si>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</si>
  <si>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</si>
  <si>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</si>
  <si>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</si>
  <si>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</si>
  <si>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</si>
  <si>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</si>
  <si>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</si>
  <si>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</si>
  <si>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</si>
  <si>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</si>
  <si>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</si>
  <si>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</si>
  <si>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</si>
  <si>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</si>
  <si>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</si>
  <si>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</si>
  <si>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</si>
  <si>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</si>
  <si>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</si>
  <si>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</si>
  <si>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</si>
  <si>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</si>
  <si>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</si>
  <si>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</si>
  <si>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</si>
  <si>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</si>
  <si>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</si>
  <si>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</si>
  <si>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</si>
  <si>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</si>
  <si>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</si>
  <si>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</si>
  <si>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</si>
  <si>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</si>
  <si>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</si>
  <si>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</si>
  <si>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</si>
  <si>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</si>
  <si>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</si>
  <si>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</si>
  <si>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</si>
  <si>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</si>
  <si>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</si>
  <si>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</si>
  <si>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</si>
  <si>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</si>
  <si>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</si>
  <si>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</si>
  <si>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</si>
  <si>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</si>
  <si>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</si>
  <si>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</si>
  <si>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</si>
  <si>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</si>
  <si>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</si>
  <si>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</si>
  <si>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</si>
  <si>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</si>
  <si>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</si>
  <si>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</si>
  <si>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</si>
  <si>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</si>
  <si>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</si>
  <si>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</si>
  <si>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</si>
  <si>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</si>
  <si>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</si>
  <si>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</si>
  <si>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</si>
  <si>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</si>
  <si>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</si>
  <si>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</si>
  <si>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</si>
  <si>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</si>
  <si>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</si>
  <si>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</si>
  <si>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</si>
  <si>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</si>
  <si>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</si>
  <si>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</si>
  <si>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</si>
  <si>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</si>
  <si>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</si>
  <si>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</si>
  <si>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</si>
  <si>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</si>
  <si>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</si>
  <si>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</si>
  <si>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</si>
  <si>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</si>
  <si>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</si>
  <si>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</si>
  <si>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</si>
  <si>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</si>
  <si>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</si>
  <si>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</si>
  <si>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</si>
  <si>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</si>
  <si>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</si>
  <si>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</si>
  <si>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</si>
  <si>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</si>
  <si>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</si>
  <si>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</si>
  <si>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</si>
  <si>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</si>
  <si>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</si>
  <si>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</si>
  <si>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</si>
  <si>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</si>
  <si>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</si>
  <si>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</si>
  <si>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</si>
  <si>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</si>
  <si>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</si>
  <si>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</si>
  <si>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</si>
  <si>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</si>
  <si>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</si>
  <si>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</si>
  <si>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</si>
  <si>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</si>
  <si>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</si>
  <si>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</si>
  <si>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</si>
  <si>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</si>
  <si>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</si>
  <si>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</si>
  <si>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</si>
  <si>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</si>
  <si>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</si>
  <si>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</si>
  <si>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</si>
  <si>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</si>
  <si>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</si>
  <si>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</si>
  <si>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</si>
  <si>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</si>
  <si>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</si>
  <si>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</si>
  <si>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</si>
  <si>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</si>
  <si>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</si>
  <si>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</si>
  <si>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</si>
  <si>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</si>
  <si>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</si>
  <si>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</si>
  <si>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</si>
  <si>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</si>
  <si>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</si>
  <si>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</si>
  <si>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</si>
  <si>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</si>
  <si>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</si>
  <si>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</si>
  <si>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</si>
  <si>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</si>
  <si>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</si>
  <si>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</si>
  <si>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</si>
  <si>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</si>
  <si>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</si>
  <si>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</si>
  <si>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</si>
  <si>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</si>
  <si>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</si>
  <si>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</si>
  <si>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</si>
  <si>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</si>
  <si>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</si>
  <si>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</si>
  <si>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</si>
  <si>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</si>
  <si>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</si>
  <si>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</si>
  <si>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</si>
  <si>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</si>
  <si>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</si>
  <si>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</si>
  <si>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</si>
  <si>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</si>
  <si>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</si>
  <si>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</si>
  <si>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</si>
  <si>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</si>
  <si>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</si>
  <si>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</si>
  <si>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</si>
  <si>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</si>
  <si>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</si>
  <si>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</si>
  <si>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</si>
  <si>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</si>
  <si>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</si>
  <si>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</si>
  <si>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</si>
  <si>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</si>
  <si>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</si>
  <si>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</si>
  <si>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</si>
  <si>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</si>
  <si>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</si>
  <si>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</si>
  <si>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</si>
  <si>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</si>
  <si>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</si>
  <si>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</si>
  <si>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</si>
  <si>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</si>
  <si>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</si>
  <si>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</si>
  <si>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</si>
  <si>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</si>
  <si>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</si>
  <si>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</si>
  <si>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</si>
  <si>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</si>
  <si>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</si>
  <si>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</si>
  <si>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</si>
  <si>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</si>
  <si>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</si>
  <si>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</si>
  <si>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</si>
  <si>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</si>
  <si>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</si>
  <si>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</si>
  <si>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</si>
  <si>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</si>
  <si>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</si>
  <si>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</si>
  <si>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</si>
  <si>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</si>
  <si>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</si>
  <si>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</si>
  <si>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</si>
  <si>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</si>
  <si>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</si>
  <si>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</si>
  <si>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</si>
  <si>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</si>
  <si>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</si>
  <si>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</si>
  <si>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</si>
  <si>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</si>
  <si>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</si>
  <si>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</si>
  <si>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</si>
  <si>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</si>
  <si>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</si>
  <si>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</si>
  <si>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</si>
  <si>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</si>
  <si>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</si>
  <si>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</si>
  <si>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</si>
  <si>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</si>
  <si>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</si>
  <si>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</si>
  <si>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</si>
  <si>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</si>
  <si>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</si>
  <si>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</si>
  <si>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</si>
  <si>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</si>
  <si>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</si>
  <si>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</si>
  <si>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</si>
  <si>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</si>
  <si>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</si>
  <si>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</si>
  <si>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</si>
  <si>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</si>
  <si>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</si>
  <si>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</si>
  <si>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</si>
  <si>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</si>
  <si>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</si>
  <si>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</si>
  <si>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</si>
  <si>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</si>
  <si>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</si>
  <si>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</si>
  <si>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</si>
  <si>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</si>
  <si>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</si>
  <si>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</si>
  <si>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</si>
  <si>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</si>
  <si>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</si>
  <si>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</si>
  <si>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</si>
  <si>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</si>
  <si>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</si>
  <si>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</si>
  <si>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</si>
  <si>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</si>
  <si>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</si>
  <si>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</si>
  <si>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</si>
  <si>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</si>
  <si>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</si>
  <si>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</si>
  <si>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</si>
  <si>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</si>
  <si>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</si>
  <si>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</si>
  <si>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</si>
  <si>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</si>
  <si>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</si>
  <si>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</si>
  <si>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</si>
  <si>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</si>
  <si>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</si>
  <si>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</si>
  <si>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</si>
  <si>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</si>
  <si>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</si>
  <si>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</si>
  <si>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</si>
  <si>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</si>
  <si>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</si>
  <si>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</si>
  <si>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</si>
  <si>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</si>
  <si>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</si>
  <si>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</si>
  <si>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</si>
  <si>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</si>
  <si>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</si>
  <si>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</si>
  <si>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</si>
  <si>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</si>
  <si>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</si>
  <si>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</si>
  <si>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</si>
  <si>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</si>
  <si>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</si>
  <si>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</si>
  <si>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</si>
  <si>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</si>
  <si>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</si>
  <si>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</si>
  <si>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</si>
  <si>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there is access issue, Site located in a compound and not accessible after 5 pm.</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</si>
  <si>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</si>
  <si>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</si>
  <si>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</si>
  <si>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</si>
  <si>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</si>
  <si>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</si>
  <si>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</si>
  <si>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</si>
  <si>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</si>
  <si>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</si>
  <si>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</si>
  <si>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</si>
  <si>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</si>
  <si>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</si>
  <si>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</si>
  <si>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</si>
  <si>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</si>
  <si>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</si>
  <si>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</si>
  <si>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</si>
  <si>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</si>
  <si>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</si>
  <si>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</si>
  <si>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</si>
  <si>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</si>
  <si>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</si>
  <si>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</si>
  <si>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</si>
  <si>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</si>
  <si>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</si>
  <si>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</si>
  <si>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</si>
  <si>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</si>
  <si>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</si>
  <si>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</si>
  <si>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</si>
  <si>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</si>
  <si>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</si>
  <si>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</si>
  <si>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</si>
  <si>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</si>
  <si>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</si>
  <si>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</si>
  <si>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</si>
  <si>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</si>
  <si>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</si>
  <si>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</si>
  <si>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</si>
  <si>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</si>
  <si>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</si>
  <si>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</si>
  <si>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</si>
  <si>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</si>
  <si>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</si>
  <si>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</si>
  <si>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</si>
  <si>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</si>
  <si>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</si>
  <si>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</si>
  <si>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</si>
  <si>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</si>
  <si>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</si>
  <si>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</si>
  <si>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</si>
  <si>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</si>
  <si>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</si>
  <si>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</si>
  <si>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</si>
  <si>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</si>
  <si>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</si>
  <si>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</si>
  <si>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</si>
  <si>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</si>
  <si>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</si>
  <si>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</si>
  <si>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</si>
  <si>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</si>
  <si>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</si>
  <si>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</si>
  <si>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</si>
  <si>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</si>
  <si>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</si>
  <si>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</si>
  <si>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</si>
  <si>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</si>
  <si>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</si>
  <si>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</si>
  <si>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</si>
  <si>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</si>
  <si>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</si>
  <si>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</si>
  <si>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</si>
  <si>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</si>
  <si>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</si>
  <si>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</si>
  <si>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</si>
  <si>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</si>
  <si>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</si>
  <si>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</si>
  <si>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</si>
  <si>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PCM-20251010-00000917</t>
  </si>
  <si>
    <t xml:space="preserve">PG connected at site // LTE scetor down </t>
  </si>
  <si>
    <t>PCM-20251010-00001085</t>
  </si>
  <si>
    <t>ETA 20 mins</t>
  </si>
  <si>
    <t>PCM-20251010-00001162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</si>
</sst>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rgb="FF3F4254"/>
      <name val="Poppins"/>
      <charset val="1"/>
    </font>
    <font>
      <sz val="12"/>
      <color theme="1"/>
      <name val="Aptos"/>
      <family val="2"/>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0" fontId="32" fillId="0" borderId="0" xfId="0" applyFont="1"/>
    <xf numFmtId="0" fontId="33" fillId="0" borderId="0" xfId="0" applyFont="1"/>
    <xf numFmtId="165" fontId="7" fillId="7"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2" totalsRowShown="0" headerRowDxfId="157" dataDxfId="156" headerRowBorderDxfId="154" tableBorderDxfId="155" totalsRowBorderDxfId="153">
  <autoFilter ref="A1:CJ18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0" totalsRowShown="0" headerRowDxfId="64" dataDxfId="63" headerRowBorderDxfId="61" tableBorderDxfId="62">
  <autoFilter ref="A1:L119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7" totalsRowShown="0" headerRowDxfId="48" dataDxfId="47" headerRowBorderDxfId="45" tableBorderDxfId="46" totalsRowBorderDxfId="44">
  <autoFilter ref="A1:L43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2" totalsRowShown="0" headerRowDxfId="31" dataDxfId="30" headerRowBorderDxfId="28" tableBorderDxfId="29">
  <autoFilter ref="A1:L1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8" totalsRowShown="0" headerRowDxfId="15" dataDxfId="14" headerRowBorderDxfId="12" tableBorderDxfId="13">
  <autoFilter ref="A1:L18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2"/>
  <sheetViews>
    <sheetView workbookViewId="0">
      <selection activeCell="A3" sqref="A3"/>
    </sheetView>
  </sheetViews>
  <sheetFormatPr defaultColWidth="11.19921875" defaultRowHeight="15" customHeight="1"/>
  <cols>
    <col min="1" max="1" width="18"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7.79687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1"/>
      <c r="N1" s="161"/>
      <c r="O1" s="161"/>
    </row>
    <row r="2" spans="1:15" s="70" customFormat="1" ht="70.5" customHeight="1">
      <c r="A2" s="68" t="s">
        <v>38963</v>
      </c>
      <c r="B2" s="65" t="str">
        <f>IFERROR(VLOOKUP(D2,DB!A:K,11,0),"")</f>
        <v>R1</v>
      </c>
      <c r="C2" s="65">
        <v>1</v>
      </c>
      <c r="D2" s="85" t="s">
        <v>17807</v>
      </c>
      <c r="E2" s="69" t="s">
        <v>38964</v>
      </c>
      <c r="F2" s="82">
        <v>45662.948425925926</v>
      </c>
      <c r="G2" s="72">
        <f ca="1">IFERROR(NOW()-F2,"")</f>
        <v>277.85052372685459</v>
      </c>
      <c r="H2" s="82">
        <v>45662.943402777775</v>
      </c>
      <c r="I2" s="65" t="str">
        <f>IFERROR(VLOOKUP(D2,DB!A:F,6,0),"")</f>
        <v>Generator-SG</v>
      </c>
      <c r="J2" s="65" t="str">
        <f>IFERROR(VLOOKUP(D2,DB!A:G,7,0),"")</f>
        <v>Dead</v>
      </c>
      <c r="K2" s="73" t="s">
        <v>38965</v>
      </c>
      <c r="L2" s="71" t="str">
        <f>IFERROR(VLOOKUP(D2,DB!A:I,9,0),"")</f>
        <v>Latis</v>
      </c>
    </row>
    <row r="3" spans="1:15" ht="28.5" customHeight="1">
      <c r="A3" s="141" t="s">
        <v>38966</v>
      </c>
      <c r="B3" s="142" t="str">
        <f>IFERROR(VLOOKUP(D3,DB!A:K,11,0),"")</f>
        <v>R1</v>
      </c>
      <c r="C3" s="142">
        <v>1</v>
      </c>
      <c r="D3" s="142" t="s">
        <v>18750</v>
      </c>
      <c r="E3" s="69" t="s">
        <v>38964</v>
      </c>
      <c r="F3" s="164">
        <v>45940.457754629628</v>
      </c>
      <c r="G3" s="163">
        <f ca="1">IFERROR(NOW()-F3,"")</f>
        <v>0.34119502315297723</v>
      </c>
      <c r="H3" s="167">
        <v>45940.615405092591</v>
      </c>
      <c r="I3" s="142" t="str">
        <f>IFERROR(VLOOKUP(D3,DB!A:F,6,0),"")</f>
        <v>SCECO</v>
      </c>
      <c r="J3" s="65" t="str">
        <f>IFERROR(VLOOKUP(D3,DB!A:G,7,0),"")</f>
        <v>Dead</v>
      </c>
      <c r="K3" s="146" t="s">
        <v>38967</v>
      </c>
      <c r="L3" s="147" t="str">
        <f>IFERROR(VLOOKUP(D3,DB!A:I,9,0),"")</f>
        <v>Latis</v>
      </c>
      <c r="M3" s="70"/>
      <c r="N3" s="70"/>
      <c r="O3" s="70"/>
    </row>
    <row r="4" spans="1:15" ht="15" customHeight="1">
      <c r="A4" s="141"/>
      <c r="B4" s="142" t="str">
        <f>IFERROR(VLOOKUP(D4,DB!A:K,11,0),"")</f>
        <v/>
      </c>
      <c r="C4" s="142"/>
      <c r="D4" s="142"/>
      <c r="E4" s="143"/>
      <c r="F4" s="144"/>
      <c r="G4" s="145">
        <f ca="1">IFERROR(NOW()-F4,"")</f>
        <v>45940.798949652781</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45940.798949652781</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45940.798949652781</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45940.798949652781</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45940.798949652781</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45940.798949652781</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45940.798949652781</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45940.798949652781</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45940.798949652781</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45940.798949652781</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45940.798949652781</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45940.798949652781</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45940.798949652781</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45940.798949652781</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45940.798949652781</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45940.798949652781</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45940.798949652781</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45940.798949652781</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45940.798949652781</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45940.798949652781</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45940.798949652781</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45940.798949652781</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45940.798949652781</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45940.798949652781</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45940.798949652781</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45940.798949652781</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45940.798949652781</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45940.798949652781</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45940.798949652781</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45940.798949652781</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45940.798949652781</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45940.798949652781</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45940.798949652781</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45940.798949652781</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45940.798949652781</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45940.798949652781</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45940.798949652781</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45940.798949652781</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45940.798949652781</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45940.798949652781</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45940.798949652781</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45940.798949652781</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45940.798949652781</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45940.798949652781</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45940.798949652781</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45940.798949652781</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45940.798949652781</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45940.798949652781</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45940.798949652781</v>
      </c>
      <c r="H52" s="144"/>
      <c r="I52" s="142" t="str">
        <f>IFERROR(VLOOKUP(D52,DB!A:F,6,0),"")</f>
        <v/>
      </c>
      <c r="J52" s="65" t="str">
        <f>IFERROR(VLOOKUP(D52,DB!A:G,7,0),"")</f>
        <v/>
      </c>
      <c r="K52" s="146"/>
      <c r="L52" s="147" t="str">
        <f>IFERROR(VLOOKUP(D52,DB!A:I,9,0),"")</f>
        <v/>
      </c>
      <c r="M52" s="70"/>
      <c r="N52" s="70"/>
      <c r="O52" s="70"/>
    </row>
  </sheetData>
  <customSheetViews>
    <customSheetView guid="{F6042A99-DD27-4453-835D-0834D95730CC}" filter="1" showAutoFilter="1">
      <pageMargins left="0" right="0" top="0" bottom="0" header="0" footer="0"/>
      <autoFilter ref="B1:M1" xr:uid="{82643428-E1BC-4A04-8C2A-BFC796795F83}"/>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2"/>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134.07186631944933</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115.79911168981926</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45940.798949652781</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45940.798949652781</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45940.798949652781</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45940.798949652781</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45940.798949652781</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45940.798949652781</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45940.798949652781</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45940.798949652781</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45940.798949652781</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45940.798949652781</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45940.798949652781</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45940.798949652781</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45940.798949652781</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45940.798949652781</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45940.798949652781</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45940.798949652781</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45940.798949652781</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45940.798949652781</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45940.798949652781</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45940.798949652781</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45940.798949652781</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45940.798949652781</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45940.798949652781</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45940.798949652781</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45940.798949652781</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45940.798949652781</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45940.798949652781</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45940.798949652781</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45940.798949652781</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45940.798949652781</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45940.798949652781</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45940.798949652781</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45940.798949652781</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45940.798949652781</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45940.798949652781</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45940.798949652781</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45940.798949652781</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45940.798949652781</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45940.798949652781</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45940.798949652781</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45940.798949652781</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45940.798949652781</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45940.798949652781</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45940.798949652781</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45940.798949652781</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45940.798949652781</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45940.798949652781</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45940.798949652781</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45940.798949652781</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45940.798949652781</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45940.798949652781</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45940.798949652781</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45940.798949652781</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45940.798949652781</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45940.798949652781</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45940.798949652781</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45940.798949652781</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45940.798949652781</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45940.798949652781</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45940.798949652781</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45940.798949652781</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45940.798949652781</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45940.798949652781</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45940.798949652781</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45940.798949652781</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45940.798949652781</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45940.798949652781</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45940.798949652781</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45940.798949652781</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45940.798949652781</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45940.798949652781</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45940.798949652781</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45940.798949652781</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45940.798949652781</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45940.798949652781</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45940.798949652781</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45940.798949652781</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45940.798949652781</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45940.798949652781</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45940.798949652781</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45940.798949652781</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45940.798949652781</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45940.798949652781</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45940.798949652781</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45940.798949652781</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45940.798949652781</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45940.798949652781</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45940.798949652781</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45940.798949652781</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45940.798949652781</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45940.798949652781</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45940.798949652781</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45940.798949652781</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45940.798949652781</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45940.798949652781</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45940.798949652781</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45940.798949652781</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45940.798949652781</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45940.798949652781</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45940.798949652781</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45940.798949652781</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45940.798949652781</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45940.798949652781</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45940.798949652781</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45940.798949652781</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45940.798949652781</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45940.798949652781</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45940.798949652781</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45940.798949652781</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45940.798949652781</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45940.798949652781</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45940.798949652781</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45940.798949652781</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45940.798949652781</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45940.798949652781</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45940.798949652781</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45940.798949652781</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45940.798949652781</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45940.798949652781</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45940.798949652781</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45940.798949652781</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45940.798949652781</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45940.798949652781</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45940.798949652781</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45940.798949652781</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45940.798949652781</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45940.798949652781</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45940.798949652781</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45940.798949652781</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45940.798949652781</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45940.798949652781</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45940.798949652781</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45940.798949652781</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45940.798949652781</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45940.798949652781</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45940.798949652781</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45940.798949652781</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45940.798949652781</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45940.798949652781</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45940.798949652781</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45940.798949652781</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45940.798949652781</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45940.798949652781</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45940.798949652781</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45940.798949652781</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45940.798949652781</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45940.798949652781</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45940.798949652781</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45940.798949652781</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45940.798949652781</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45940.798949652781</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45940.798949652781</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45940.798949652781</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45940.798949652781</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45940.798949652781</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45940.798949652781</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45940.798949652781</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45940.798949652781</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45940.798949652781</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45940.798949652781</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45940.798949652781</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45940.798949652781</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45940.798949652781</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45940.798949652781</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45940.798949652781</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45940.798949652781</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45940.798949652781</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45940.798949652781</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45940.798949652781</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45940.798949652781</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45940.798949652781</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45940.798949652781</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45940.798949652781</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45940.798949652781</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45940.798949652781</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45940.798949652781</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45940.798949652781</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sheetData>
  <dataValidations count="2">
    <dataValidation allowBlank="1" showInputMessage="1" showErrorMessage="1" sqref="E1" xr:uid="{4D935161-CDD3-4592-B877-3FB59C99E142}"/>
    <dataValidation type="list" allowBlank="1" showInputMessage="1" showErrorMessage="1" sqref="E3:E18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0"/>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3" ca="1" si="0">IFERROR(NOW()-F2,"-")</f>
        <v>45940.798949652781</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45940.798949652781</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45940.798949652781</v>
      </c>
      <c r="H4" s="22"/>
      <c r="I4" s="19" t="str">
        <f>IFERROR(VLOOKUP(D4,DB!A:F,6,0),"")</f>
        <v/>
      </c>
      <c r="J4" s="18" t="str">
        <f>IFERROR(VLOOKUP(D4,DB!A:G,7,0),"")</f>
        <v/>
      </c>
      <c r="K4" s="50"/>
      <c r="L4" s="23" t="str">
        <f>IFERROR(VLOOKUP(D4,DB!A:I,9,0),"")</f>
        <v/>
      </c>
    </row>
    <row r="5" spans="1:13" ht="15" customHeight="1">
      <c r="A5" s="19"/>
      <c r="B5" s="67" t="str">
        <f>IFERROR(VLOOKUP(C5,DB!A:K,11,0),"")</f>
        <v/>
      </c>
      <c r="C5" s="18"/>
      <c r="D5" s="18"/>
      <c r="E5" s="18"/>
      <c r="F5" s="20"/>
      <c r="G5" s="21">
        <f t="shared" ca="1" si="0"/>
        <v>45940.798949652781</v>
      </c>
      <c r="H5" s="22"/>
      <c r="I5" s="19" t="str">
        <f>IFERROR(VLOOKUP(C5,DB!A:F,6,0),"")</f>
        <v/>
      </c>
      <c r="J5" s="18" t="str">
        <f>IFERROR(VLOOKUP(C5,DB!A:G,7,0),"")</f>
        <v/>
      </c>
      <c r="K5" s="50"/>
      <c r="L5" s="23" t="str">
        <f>IFERROR(VLOOKUP(C5,DB!A:I,9,0),"")</f>
        <v/>
      </c>
    </row>
    <row r="6" spans="1:13" ht="15" customHeight="1">
      <c r="A6" s="19"/>
      <c r="B6" s="67" t="str">
        <f>IFERROR(VLOOKUP(D6,DB!A:K,11,0),"")</f>
        <v/>
      </c>
      <c r="C6" s="18"/>
      <c r="D6" s="18"/>
      <c r="E6" s="18"/>
      <c r="F6" s="20"/>
      <c r="G6" s="21">
        <f t="shared" ca="1" si="0"/>
        <v>45940.798949652781</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45940.798949652781</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45940.798949652781</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45940.798949652781</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45940.798949652781</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45940.798949652781</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45940.798949652781</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45940.798949652781</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45940.798949652781</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45940.798949652781</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45940.798949652781</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45940.798949652781</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45940.798949652781</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45940.798949652781</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45940.798949652781</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45940.798949652781</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45940.798949652781</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45940.798949652781</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ref="G24:G87" ca="1" si="1">IFERROR(NOW()-F24,"-")</f>
        <v>45940.798949652781</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1"/>
        <v>45940.798949652781</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1"/>
        <v>45940.798949652781</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45940.798949652781</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45940.798949652781</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45940.798949652781</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45940.798949652781</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45940.798949652781</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45940.798949652781</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45940.798949652781</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45940.798949652781</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45940.798949652781</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45940.798949652781</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45940.798949652781</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45940.798949652781</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45940.798949652781</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45940.798949652781</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45940.798949652781</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45940.798949652781</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45940.798949652781</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45940.798949652781</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45940.798949652781</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45940.798949652781</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45940.798949652781</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45940.798949652781</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45940.798949652781</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45940.798949652781</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45940.798949652781</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45940.798949652781</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45940.798949652781</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45940.798949652781</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45940.798949652781</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45940.798949652781</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45940.798949652781</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45940.798949652781</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45940.798949652781</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45940.798949652781</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45940.798949652781</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45940.798949652781</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45940.798949652781</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45940.798949652781</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45940.798949652781</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45940.798949652781</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45940.798949652781</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45940.798949652781</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45940.798949652781</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45940.798949652781</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45940.798949652781</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45940.798949652781</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45940.798949652781</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45940.798949652781</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45940.798949652781</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45940.798949652781</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45940.798949652781</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45940.798949652781</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45940.798949652781</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45940.798949652781</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45940.798949652781</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45940.798949652781</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45940.798949652781</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45940.798949652781</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45940.798949652781</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45940.798949652781</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45940.798949652781</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ref="G88:G151" ca="1" si="2">IFERROR(NOW()-F88,"-")</f>
        <v>45940.798949652781</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2"/>
        <v>45940.798949652781</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2"/>
        <v>45940.798949652781</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45940.798949652781</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45940.798949652781</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45940.798949652781</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45940.798949652781</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45940.798949652781</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45940.798949652781</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45940.798949652781</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45940.798949652781</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45940.798949652781</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45940.798949652781</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45940.798949652781</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45940.798949652781</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45940.798949652781</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45940.798949652781</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45940.798949652781</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45940.798949652781</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45940.798949652781</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45940.798949652781</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45940.798949652781</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45940.798949652781</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45940.798949652781</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45940.798949652781</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45940.798949652781</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45940.798949652781</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45940.798949652781</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45940.798949652781</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45940.798949652781</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45940.798949652781</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45940.798949652781</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45940.798949652781</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45940.798949652781</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45940.798949652781</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45940.798949652781</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45940.798949652781</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45940.798949652781</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45940.798949652781</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45940.798949652781</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45940.798949652781</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45940.798949652781</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45940.798949652781</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45940.798949652781</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45940.798949652781</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45940.798949652781</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45940.798949652781</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45940.798949652781</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45940.798949652781</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45940.798949652781</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45940.798949652781</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45940.798949652781</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45940.798949652781</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45940.798949652781</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45940.798949652781</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45940.798949652781</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45940.798949652781</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45940.798949652781</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45940.798949652781</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45940.798949652781</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45940.798949652781</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45940.798949652781</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45940.798949652781</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45940.798949652781</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ref="G152:G215" ca="1" si="3">IFERROR(NOW()-F152,"-")</f>
        <v>45940.798949652781</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3"/>
        <v>45940.798949652781</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3"/>
        <v>45940.798949652781</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45940.798949652781</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45940.798949652781</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45940.798949652781</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45940.798949652781</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45940.798949652781</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45940.798949652781</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45940.798949652781</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45940.798949652781</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45940.798949652781</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45940.798949652781</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45940.798949652781</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45940.798949652781</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45940.798949652781</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45940.798949652781</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45940.798949652781</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45940.798949652781</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45940.798949652781</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45940.798949652781</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45940.798949652781</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45940.798949652781</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45940.798949652781</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45940.798949652781</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45940.798949652781</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45940.798949652781</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45940.798949652781</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45940.798949652781</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45940.798949652781</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45940.798949652781</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45940.798949652781</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45940.798949652781</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45940.798949652781</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45940.798949652781</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45940.798949652781</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45940.798949652781</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45940.798949652781</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45940.798949652781</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45940.798949652781</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45940.798949652781</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45940.798949652781</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45940.798949652781</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45940.798949652781</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45940.798949652781</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45940.798949652781</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45940.798949652781</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45940.798949652781</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45940.798949652781</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45940.798949652781</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45940.798949652781</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45940.798949652781</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45940.798949652781</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45940.798949652781</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45940.798949652781</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45940.798949652781</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45940.798949652781</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45940.798949652781</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45940.798949652781</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45940.798949652781</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45940.798949652781</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45940.798949652781</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45940.798949652781</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45940.798949652781</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ref="G216:G279" ca="1" si="4">IFERROR(NOW()-F216,"-")</f>
        <v>45940.798949652781</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4"/>
        <v>45940.798949652781</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4"/>
        <v>45940.798949652781</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45940.798949652781</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45940.798949652781</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45940.798949652781</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45940.798949652781</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45940.798949652781</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45940.798949652781</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45940.798949652781</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45940.798949652781</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45940.798949652781</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45940.798949652781</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45940.798949652781</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45940.798949652781</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45940.798949652781</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45940.798949652781</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45940.798949652781</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45940.798949652781</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45940.798949652781</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45940.798949652781</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45940.798949652781</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45940.798949652781</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45940.798949652781</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45940.798949652781</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45940.798949652781</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45940.798949652781</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45940.798949652781</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45940.798949652781</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45940.798949652781</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45940.798949652781</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45940.798949652781</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45940.798949652781</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45940.798949652781</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45940.798949652781</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45940.798949652781</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45940.798949652781</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45940.798949652781</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45940.798949652781</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45940.798949652781</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45940.798949652781</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45940.798949652781</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45940.798949652781</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45940.798949652781</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45940.798949652781</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45940.798949652781</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45940.798949652781</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45940.798949652781</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45940.798949652781</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45940.798949652781</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45940.798949652781</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45940.798949652781</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45940.798949652781</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45940.798949652781</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45940.798949652781</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45940.798949652781</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45940.798949652781</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45940.798949652781</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45940.798949652781</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45940.798949652781</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45940.798949652781</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45940.798949652781</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45940.798949652781</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45940.798949652781</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ref="G280:G343" ca="1" si="5">IFERROR(NOW()-F280,"-")</f>
        <v>45940.798949652781</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5"/>
        <v>45940.798949652781</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5"/>
        <v>45940.798949652781</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45940.798949652781</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45940.798949652781</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45940.798949652781</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45940.798949652781</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45940.798949652781</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45940.798949652781</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45940.798949652781</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45940.798949652781</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45940.798949652781</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45940.798949652781</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45940.798949652781</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45940.798949652781</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45940.798949652781</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45940.798949652781</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45940.798949652781</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45940.798949652781</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45940.798949652781</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45940.798949652781</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45940.798949652781</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45940.798949652781</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45940.798949652781</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45940.798949652781</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45940.798949652781</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45940.798949652781</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45940.798949652781</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45940.798949652781</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45940.798949652781</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45940.798949652781</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45940.798949652781</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45940.798949652781</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45940.798949652781</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45940.798949652781</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45940.798949652781</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45940.798949652781</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45940.798949652781</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45940.798949652781</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45940.798949652781</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45940.798949652781</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45940.798949652781</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45940.798949652781</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45940.798949652781</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45940.798949652781</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45940.798949652781</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45940.798949652781</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45940.798949652781</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45940.798949652781</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45940.798949652781</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45940.798949652781</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45940.798949652781</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45940.798949652781</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45940.798949652781</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45940.798949652781</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45940.798949652781</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45940.798949652781</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45940.798949652781</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45940.798949652781</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45940.798949652781</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45940.798949652781</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45940.798949652781</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45940.798949652781</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45940.798949652781</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ref="G344:G407" ca="1" si="6">IFERROR(NOW()-F344,"-")</f>
        <v>45940.798949652781</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6"/>
        <v>45940.798949652781</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6"/>
        <v>45940.798949652781</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45940.798949652781</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45940.798949652781</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45940.798949652781</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45940.798949652781</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45940.798949652781</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45940.798949652781</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45940.798949652781</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45940.798949652781</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45940.798949652781</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45940.798949652781</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45940.798949652781</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45940.798949652781</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45940.798949652781</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45940.798949652781</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45940.798949652781</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45940.798949652781</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45940.798949652781</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45940.798949652781</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45940.798949652781</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45940.798949652781</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45940.798949652781</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45940.798949652781</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45940.798949652781</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45940.798949652781</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45940.798949652781</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45940.798949652781</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45940.798949652781</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45940.798949652781</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45940.798949652781</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45940.798949652781</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45940.798949652781</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45940.798949652781</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45940.798949652781</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45940.798949652781</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45940.798949652781</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45940.798949652781</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45940.798949652781</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45940.798949652781</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45940.798949652781</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45940.798949652781</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45940.798949652781</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45940.798949652781</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45940.798949652781</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45940.798949652781</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45940.798949652781</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45940.798949652781</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45940.798949652781</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45940.798949652781</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45940.798949652781</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45940.798949652781</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45940.798949652781</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45940.798949652781</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45940.798949652781</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45940.798949652781</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45940.798949652781</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45940.798949652781</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45940.798949652781</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45940.798949652781</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45940.798949652781</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45940.798949652781</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45940.798949652781</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ref="G408:G471" ca="1" si="7">IFERROR(NOW()-F408,"-")</f>
        <v>45940.798949652781</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7"/>
        <v>45940.798949652781</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7"/>
        <v>45940.798949652781</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45940.798949652781</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45940.798949652781</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45940.798949652781</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45940.798949652781</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45940.798949652781</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45940.798949652781</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45940.798949652781</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45940.798949652781</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45940.798949652781</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45940.798949652781</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45940.798949652781</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45940.798949652781</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45940.798949652781</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45940.798949652781</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45940.798949652781</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45940.798949652781</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45940.798949652781</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45940.798949652781</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45940.798949652781</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45940.798949652781</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45940.798949652781</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45940.798949652781</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45940.798949652781</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45940.798949652781</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45940.798949652781</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45940.798949652781</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45940.798949652781</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45940.798949652781</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45940.798949652781</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45940.798949652781</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45940.798949652781</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45940.798949652781</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45940.798949652781</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45940.798949652781</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45940.798949652781</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45940.798949652781</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45940.798949652781</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45940.798949652781</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45940.798949652781</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45940.798949652781</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45940.798949652781</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45940.798949652781</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45940.798949652781</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45940.798949652781</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45940.798949652781</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45940.798949652781</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45940.798949652781</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45940.798949652781</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45940.798949652781</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45940.798949652781</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45940.798949652781</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45940.798949652781</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45940.798949652781</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45940.798949652781</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45940.798949652781</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45940.798949652781</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45940.798949652781</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45940.798949652781</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45940.798949652781</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45940.798949652781</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45940.798949652781</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ref="G472:G535" ca="1" si="8">IFERROR(NOW()-F472,"-")</f>
        <v>45940.798949652781</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8"/>
        <v>45940.798949652781</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8"/>
        <v>45940.798949652781</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45940.798949652781</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45940.798949652781</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45940.798949652781</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45940.798949652781</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45940.798949652781</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45940.798949652781</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45940.798949652781</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45940.798949652781</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45940.798949652781</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45940.798949652781</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45940.798949652781</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45940.798949652781</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45940.798949652781</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45940.798949652781</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45940.798949652781</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45940.798949652781</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45940.798949652781</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45940.798949652781</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45940.798949652781</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45940.798949652781</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45940.798949652781</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45940.798949652781</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45940.798949652781</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45940.798949652781</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45940.798949652781</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45940.798949652781</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45940.798949652781</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45940.798949652781</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45940.798949652781</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45940.798949652781</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45940.798949652781</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45940.798949652781</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45940.798949652781</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45940.798949652781</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45940.798949652781</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45940.798949652781</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45940.798949652781</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45940.798949652781</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45940.798949652781</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45940.798949652781</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45940.798949652781</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45940.798949652781</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45940.798949652781</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45940.798949652781</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45940.798949652781</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45940.798949652781</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45940.798949652781</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45940.798949652781</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45940.798949652781</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45940.798949652781</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45940.798949652781</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45940.798949652781</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45940.798949652781</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45940.798949652781</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45940.798949652781</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45940.798949652781</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45940.798949652781</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45940.798949652781</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45940.798949652781</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45940.798949652781</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45940.798949652781</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ref="G536:G599" ca="1" si="9">IFERROR(NOW()-F536,"-")</f>
        <v>45940.798949652781</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9"/>
        <v>45940.798949652781</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9"/>
        <v>45940.798949652781</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45940.798949652781</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45940.798949652781</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45940.798949652781</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45940.798949652781</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45940.798949652781</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45940.798949652781</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45940.798949652781</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45940.798949652781</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45940.798949652781</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45940.798949652781</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45940.798949652781</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45940.798949652781</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45940.798949652781</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45940.798949652781</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45940.798949652781</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45940.798949652781</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45940.798949652781</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45940.798949652781</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45940.798949652781</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45940.798949652781</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45940.798949652781</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45940.798949652781</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45940.798949652781</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45940.798949652781</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45940.798949652781</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45940.798949652781</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45940.798949652781</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45940.798949652781</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45940.798949652781</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45940.798949652781</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45940.798949652781</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45940.798949652781</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45940.798949652781</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45940.798949652781</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45940.798949652781</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45940.798949652781</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45940.798949652781</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45940.798949652781</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45940.798949652781</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45940.798949652781</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45940.798949652781</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45940.798949652781</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45940.798949652781</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45940.798949652781</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45940.798949652781</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45940.798949652781</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45940.798949652781</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45940.798949652781</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45940.798949652781</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45940.798949652781</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45940.798949652781</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45940.798949652781</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45940.798949652781</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45940.798949652781</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45940.798949652781</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45940.798949652781</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45940.798949652781</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45940.798949652781</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45940.798949652781</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45940.798949652781</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45940.798949652781</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ref="G600:G663" ca="1" si="10">IFERROR(NOW()-F600,"-")</f>
        <v>45940.798949652781</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10"/>
        <v>45940.798949652781</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10"/>
        <v>45940.798949652781</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45940.798949652781</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45940.798949652781</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45940.798949652781</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45940.798949652781</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45940.798949652781</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45940.798949652781</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45940.798949652781</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45940.798949652781</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45940.798949652781</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45940.798949652781</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45940.798949652781</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45940.798949652781</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45940.798949652781</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45940.798949652781</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45940.798949652781</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45940.798949652781</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45940.798949652781</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45940.798949652781</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45940.798949652781</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45940.798949652781</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45940.798949652781</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45940.798949652781</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45940.798949652781</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45940.798949652781</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45940.798949652781</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45940.798949652781</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45940.798949652781</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45940.798949652781</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45940.798949652781</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45940.798949652781</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45940.798949652781</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45940.798949652781</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45940.798949652781</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45940.798949652781</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45940.798949652781</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45940.798949652781</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45940.798949652781</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45940.798949652781</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45940.798949652781</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45940.798949652781</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45940.798949652781</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45940.798949652781</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45940.798949652781</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45940.798949652781</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45940.798949652781</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45940.798949652781</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45940.798949652781</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45940.798949652781</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45940.798949652781</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45940.798949652781</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45940.798949652781</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45940.798949652781</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45940.798949652781</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45940.798949652781</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45940.798949652781</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45940.798949652781</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45940.798949652781</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45940.798949652781</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45940.798949652781</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45940.798949652781</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45940.798949652781</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ref="G664:G727" ca="1" si="11">IFERROR(NOW()-F664,"-")</f>
        <v>45940.798949652781</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1"/>
        <v>45940.798949652781</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1"/>
        <v>45940.798949652781</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45940.798949652781</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45940.798949652781</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45940.798949652781</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45940.798949652781</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45940.798949652781</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45940.798949652781</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45940.798949652781</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45940.798949652781</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45940.798949652781</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45940.798949652781</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45940.798949652781</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45940.798949652781</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45940.798949652781</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45940.798949652781</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45940.798949652781</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45940.798949652781</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45940.798949652781</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45940.798949652781</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45940.798949652781</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45940.798949652781</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45940.798949652781</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45940.798949652781</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45940.798949652781</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45940.798949652781</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45940.798949652781</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45940.798949652781</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45940.798949652781</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45940.798949652781</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45940.798949652781</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45940.798949652781</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45940.798949652781</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45940.798949652781</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45940.798949652781</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45940.798949652781</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45940.798949652781</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45940.798949652781</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45940.798949652781</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45940.798949652781</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45940.798949652781</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45940.798949652781</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45940.798949652781</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45940.798949652781</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45940.798949652781</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45940.798949652781</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45940.798949652781</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45940.798949652781</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45940.798949652781</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45940.798949652781</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45940.798949652781</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45940.798949652781</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45940.798949652781</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45940.798949652781</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45940.798949652781</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45940.798949652781</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45940.798949652781</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45940.798949652781</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45940.798949652781</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45940.798949652781</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45940.798949652781</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45940.798949652781</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45940.798949652781</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ref="G728:G791" ca="1" si="12">IFERROR(NOW()-F728,"-")</f>
        <v>45940.798949652781</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2"/>
        <v>45940.798949652781</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2"/>
        <v>45940.798949652781</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45940.798949652781</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45940.798949652781</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45940.798949652781</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45940.798949652781</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45940.798949652781</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45940.798949652781</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45940.798949652781</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45940.798949652781</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45940.798949652781</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45940.798949652781</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45940.798949652781</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45940.798949652781</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45940.798949652781</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45940.798949652781</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45940.798949652781</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45940.798949652781</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45940.798949652781</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45940.798949652781</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45940.798949652781</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45940.798949652781</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45940.798949652781</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45940.798949652781</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45940.798949652781</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45940.798949652781</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45940.798949652781</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45940.798949652781</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45940.798949652781</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45940.798949652781</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45940.798949652781</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45940.798949652781</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45940.798949652781</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45940.798949652781</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45940.798949652781</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45940.798949652781</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45940.798949652781</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45940.798949652781</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45940.798949652781</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45940.798949652781</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45940.798949652781</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45940.798949652781</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45940.798949652781</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45940.798949652781</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45940.798949652781</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45940.798949652781</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45940.798949652781</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45940.798949652781</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45940.798949652781</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45940.798949652781</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45940.798949652781</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45940.798949652781</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45940.798949652781</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45940.798949652781</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45940.798949652781</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45940.798949652781</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45940.798949652781</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45940.798949652781</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45940.798949652781</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45940.798949652781</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45940.798949652781</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45940.798949652781</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45940.798949652781</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ref="G792:G855" ca="1" si="13">IFERROR(NOW()-F792,"-")</f>
        <v>45940.798949652781</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3"/>
        <v>45940.798949652781</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3"/>
        <v>45940.798949652781</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45940.798949652781</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45940.798949652781</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45940.798949652781</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45940.798949652781</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45940.798949652781</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45940.798949652781</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45940.798949652781</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45940.798949652781</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45940.798949652781</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45940.798949652781</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45940.798949652781</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45940.798949652781</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45940.798949652781</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45940.798949652781</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45940.798949652781</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45940.798949652781</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45940.798949652781</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45940.798949652781</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45940.798949652781</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45940.798949652781</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45940.798949652781</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45940.798949652781</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45940.798949652781</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45940.798949652781</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45940.798949652781</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45940.798949652781</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45940.798949652781</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45940.798949652781</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45940.798949652781</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45940.798949652781</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45940.798949652781</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45940.798949652781</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45940.798949652781</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45940.798949652781</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45940.798949652781</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45940.798949652781</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45940.798949652781</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45940.798949652781</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45940.798949652781</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45940.798949652781</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45940.798949652781</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45940.798949652781</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45940.798949652781</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45940.798949652781</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45940.798949652781</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45940.798949652781</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45940.798949652781</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45940.798949652781</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45940.798949652781</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45940.798949652781</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45940.798949652781</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45940.798949652781</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45940.798949652781</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45940.798949652781</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45940.798949652781</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45940.798949652781</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45940.798949652781</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45940.798949652781</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45940.798949652781</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45940.798949652781</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45940.798949652781</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ref="G856:G919" ca="1" si="14">IFERROR(NOW()-F856,"-")</f>
        <v>45940.798949652781</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4"/>
        <v>45940.798949652781</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4"/>
        <v>45940.798949652781</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45940.798949652781</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45940.798949652781</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45940.798949652781</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45940.798949652781</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45940.798949652781</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45940.798949652781</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45940.798949652781</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45940.798949652781</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45940.798949652781</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45940.798949652781</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45940.798949652781</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45940.798949652781</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45940.798949652781</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45940.798949652781</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45940.798949652781</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45940.798949652781</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45940.798949652781</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45940.798949652781</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45940.798949652781</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45940.798949652781</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45940.798949652781</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45940.798949652781</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45940.798949652781</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45940.798949652781</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45940.798949652781</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45940.798949652781</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45940.798949652781</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45940.798949652781</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45940.798949652781</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45940.798949652781</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45940.798949652781</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45940.798949652781</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45940.798949652781</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45940.798949652781</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45940.798949652781</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45940.798949652781</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45940.798949652781</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45940.798949652781</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45940.798949652781</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45940.798949652781</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45940.798949652781</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45940.798949652781</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45940.798949652781</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45940.798949652781</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45940.798949652781</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45940.798949652781</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45940.798949652781</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45940.798949652781</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45940.798949652781</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45940.798949652781</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45940.798949652781</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45940.798949652781</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45940.798949652781</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45940.798949652781</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45940.798949652781</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45940.798949652781</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45940.798949652781</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45940.798949652781</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45940.798949652781</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45940.798949652781</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45940.798949652781</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ref="G920:G983" ca="1" si="15">IFERROR(NOW()-F920,"-")</f>
        <v>45940.798949652781</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5"/>
        <v>45940.798949652781</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5"/>
        <v>45940.798949652781</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45940.798949652781</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45940.798949652781</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45940.798949652781</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45940.798949652781</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45940.798949652781</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45940.798949652781</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45940.798949652781</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45940.798949652781</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45940.798949652781</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45940.798949652781</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45940.798949652781</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45940.798949652781</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45940.798949652781</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45940.798949652781</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45940.798949652781</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45940.798949652781</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45940.798949652781</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45940.798949652781</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45940.798949652781</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45940.798949652781</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45940.798949652781</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45940.798949652781</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45940.798949652781</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45940.798949652781</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45940.798949652781</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45940.798949652781</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45940.798949652781</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45940.798949652781</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45940.798949652781</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45940.798949652781</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45940.798949652781</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45940.798949652781</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45940.798949652781</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45940.798949652781</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45940.798949652781</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45940.798949652781</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45940.798949652781</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45940.798949652781</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45940.798949652781</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45940.798949652781</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45940.798949652781</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45940.798949652781</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45940.798949652781</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45940.798949652781</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45940.798949652781</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45940.798949652781</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45940.798949652781</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45940.798949652781</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45940.798949652781</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45940.798949652781</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45940.798949652781</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45940.798949652781</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45940.798949652781</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45940.798949652781</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45940.798949652781</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45940.798949652781</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45940.798949652781</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45940.798949652781</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45940.798949652781</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45940.798949652781</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45940.798949652781</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ref="G984:G1047" ca="1" si="16">IFERROR(NOW()-F984,"-")</f>
        <v>45940.798949652781</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6"/>
        <v>45940.798949652781</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6"/>
        <v>45940.798949652781</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45940.798949652781</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45940.798949652781</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45940.798949652781</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45940.798949652781</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45940.798949652781</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45940.798949652781</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45940.798949652781</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45940.798949652781</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45940.798949652781</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45940.798949652781</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45940.798949652781</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45940.798949652781</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45940.798949652781</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45940.798949652781</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45940.798949652781</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45940.798949652781</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45940.798949652781</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45940.798949652781</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45940.798949652781</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45940.798949652781</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45940.798949652781</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45940.798949652781</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45940.798949652781</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45940.798949652781</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45940.798949652781</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45940.798949652781</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45940.798949652781</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45940.798949652781</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45940.798949652781</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45940.798949652781</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45940.798949652781</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45940.798949652781</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45940.798949652781</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45940.798949652781</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45940.798949652781</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45940.798949652781</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45940.798949652781</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45940.798949652781</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45940.798949652781</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45940.798949652781</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45940.798949652781</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45940.798949652781</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45940.798949652781</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45940.798949652781</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45940.798949652781</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45940.798949652781</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45940.798949652781</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45940.798949652781</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45940.798949652781</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45940.798949652781</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45940.798949652781</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45940.798949652781</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45940.798949652781</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45940.798949652781</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45940.798949652781</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45940.798949652781</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45940.798949652781</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45940.798949652781</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45940.798949652781</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45940.798949652781</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45940.798949652781</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ref="G1048:G1111" ca="1" si="17">IFERROR(NOW()-F1048,"-")</f>
        <v>45940.798949652781</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7"/>
        <v>45940.798949652781</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7"/>
        <v>45940.798949652781</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45940.798949652781</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45940.798949652781</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45940.798949652781</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45940.798949652781</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45940.798949652781</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45940.798949652781</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45940.798949652781</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45940.798949652781</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45940.798949652781</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45940.798949652781</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45940.798949652781</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45940.798949652781</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45940.798949652781</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45940.798949652781</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45940.798949652781</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45940.798949652781</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45940.798949652781</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45940.798949652781</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45940.798949652781</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45940.798949652781</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45940.798949652781</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45940.798949652781</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45940.798949652781</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45940.798949652781</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45940.798949652781</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45940.798949652781</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45940.798949652781</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45940.798949652781</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45940.798949652781</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45940.798949652781</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45940.798949652781</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45940.798949652781</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45940.798949652781</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45940.798949652781</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45940.798949652781</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45940.798949652781</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45940.798949652781</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45940.798949652781</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45940.798949652781</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45940.798949652781</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45940.798949652781</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45940.798949652781</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45940.798949652781</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45940.798949652781</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45940.798949652781</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45940.798949652781</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45940.798949652781</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45940.798949652781</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45940.798949652781</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45940.798949652781</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45940.798949652781</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45940.798949652781</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45940.798949652781</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45940.798949652781</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45940.798949652781</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45940.798949652781</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45940.798949652781</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45940.798949652781</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45940.798949652781</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45940.798949652781</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45940.798949652781</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ref="G1112:G1175" ca="1" si="18">IFERROR(NOW()-F1112,"-")</f>
        <v>45940.798949652781</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8"/>
        <v>45940.798949652781</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8"/>
        <v>45940.798949652781</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45940.798949652781</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45940.798949652781</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45940.798949652781</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45940.798949652781</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45940.798949652781</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45940.798949652781</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45940.798949652781</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45940.798949652781</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45940.798949652781</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45940.798949652781</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45940.798949652781</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45940.798949652781</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45940.798949652781</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45940.798949652781</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45940.798949652781</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45940.798949652781</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45940.798949652781</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45940.798949652781</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45940.798949652781</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45940.798949652781</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45940.798949652781</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45940.798949652781</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45940.798949652781</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45940.798949652781</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45940.798949652781</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45940.798949652781</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45940.798949652781</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45940.798949652781</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45940.798949652781</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45940.798949652781</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45940.798949652781</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45940.798949652781</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45940.798949652781</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45940.798949652781</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45940.798949652781</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45940.798949652781</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45940.798949652781</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45940.798949652781</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45940.798949652781</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45940.798949652781</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45940.798949652781</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45940.798949652781</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45940.798949652781</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45940.798949652781</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45940.798949652781</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45940.798949652781</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45940.798949652781</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45940.798949652781</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45940.798949652781</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45940.798949652781</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45940.798949652781</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45940.798949652781</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45940.798949652781</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45940.798949652781</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45940.798949652781</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45940.798949652781</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45940.798949652781</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45940.798949652781</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45940.798949652781</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45940.798949652781</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45940.798949652781</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ref="G1176:G1190" ca="1" si="19">IFERROR(NOW()-F1176,"-")</f>
        <v>45940.798949652781</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9"/>
        <v>45940.798949652781</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9"/>
        <v>45940.798949652781</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45940.798949652781</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45940.798949652781</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45940.798949652781</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45940.798949652781</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45940.798949652781</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45940.798949652781</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45940.798949652781</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45940.798949652781</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45940.798949652781</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45940.798949652781</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45940.798949652781</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45940.798949652781</v>
      </c>
      <c r="H1190" s="22"/>
      <c r="I1190" s="19" t="str">
        <f>IFERROR(VLOOKUP(D1190,DB!A:F,6,0),"")</f>
        <v/>
      </c>
      <c r="J1190" s="18" t="str">
        <f>IFERROR(VLOOKUP(D1190,DB!A:G,7,0),"")</f>
        <v/>
      </c>
      <c r="K1190" s="50"/>
      <c r="L1190" s="23" t="str">
        <f>IFERROR(VLOOKUP(D1190,DB!A:I,9,0),"")</f>
        <v/>
      </c>
    </row>
  </sheetData>
  <dataValidations count="2">
    <dataValidation allowBlank="1" showInputMessage="1" showErrorMessage="1" sqref="E1" xr:uid="{5914219A-CB83-432D-936A-CC0CB6F3982A}"/>
    <dataValidation type="list" allowBlank="1" showInputMessage="1" showErrorMessage="1" sqref="E2:E119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7"/>
  <sheetViews>
    <sheetView workbookViewId="0">
      <selection activeCell="D17" sqref="D1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39054</v>
      </c>
      <c r="B2" s="102" t="str">
        <f>IFERROR(VLOOKUP(D2,DB!A:K,11,0),"")</f>
        <v>R4</v>
      </c>
      <c r="C2" s="103">
        <v>1</v>
      </c>
      <c r="D2" s="99" t="s">
        <v>35082</v>
      </c>
      <c r="E2" s="104" t="s">
        <v>38964</v>
      </c>
      <c r="F2" s="105">
        <v>45703.480717592596</v>
      </c>
      <c r="G2" s="106">
        <f ca="1">IFERROR(NOW()-F2,"")</f>
        <v>237.31823206018453</v>
      </c>
      <c r="H2" s="105">
        <v>45703.474768518521</v>
      </c>
      <c r="I2" s="102" t="str">
        <f>IFERROR(VLOOKUP(D2,DB!A:F,6,0),"")</f>
        <v>SCECO</v>
      </c>
      <c r="J2" s="102" t="str">
        <f>IFERROR(VLOOKUP(D2,DB!A:G,7,0),"")</f>
        <v>Dead</v>
      </c>
      <c r="K2" s="107" t="s">
        <v>39055</v>
      </c>
      <c r="L2" s="99" t="str">
        <f>IFERROR(VLOOKUP(D2,DB!A:I,9,0),"")</f>
        <v>Latis</v>
      </c>
    </row>
    <row r="3" spans="1:16" ht="15" customHeight="1">
      <c r="A3" s="127"/>
      <c r="B3" s="127" t="str">
        <f>IFERROR(VLOOKUP(D3,DB!A:K,11,0),"")</f>
        <v/>
      </c>
      <c r="C3" s="128"/>
      <c r="D3" s="129"/>
      <c r="E3" s="104"/>
      <c r="F3" s="131"/>
      <c r="G3" s="132">
        <f ca="1">IFERROR(NOW()-F3,"")</f>
        <v>45940.798949652781</v>
      </c>
      <c r="H3" s="131"/>
      <c r="I3" s="127" t="str">
        <f>IFERROR(VLOOKUP(D3,DB!A:F,6,0),"")</f>
        <v/>
      </c>
      <c r="J3" s="127" t="str">
        <f>IFERROR(VLOOKUP(D3,DB!A:G,7,0),"")</f>
        <v/>
      </c>
      <c r="K3" s="133"/>
      <c r="L3" s="129" t="str">
        <f>IFERROR(VLOOKUP(D3,DB!A:I,9,0),"")</f>
        <v/>
      </c>
    </row>
    <row r="4" spans="1:16" ht="15" customHeight="1">
      <c r="A4" s="127"/>
      <c r="B4" s="127" t="str">
        <f>IFERROR(VLOOKUP(D4,DB!A:K,11,0),"")</f>
        <v/>
      </c>
      <c r="C4" s="128"/>
      <c r="D4" s="129"/>
      <c r="E4" s="104"/>
      <c r="F4" s="131"/>
      <c r="G4" s="132">
        <f ca="1">IFERROR(NOW()-F4,"")</f>
        <v>45940.798949652781</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04"/>
      <c r="F5" s="131"/>
      <c r="G5" s="132">
        <f ca="1">IFERROR(NOW()-F5,"")</f>
        <v>45940.798949652781</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45940.798949652781</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45940.798949652781</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45940.798949652781</v>
      </c>
      <c r="H8" s="131"/>
      <c r="I8" s="127" t="str">
        <f>IFERROR(VLOOKUP(D8,DB!A:F,6,0),"")</f>
        <v/>
      </c>
      <c r="J8" s="127" t="str">
        <f>IFERROR(VLOOKUP(D8,DB!A:G,7,0),"")</f>
        <v/>
      </c>
      <c r="K8" s="133"/>
      <c r="L8" s="129" t="str">
        <f>IFERROR(VLOOKUP(D8,DB!A:I,9,0),"")</f>
        <v/>
      </c>
    </row>
    <row r="9" spans="1:16" ht="15" customHeight="1">
      <c r="A9" s="127"/>
      <c r="B9" s="127" t="str">
        <f>IFERROR(VLOOKUP(D9,DB!A:K,11,0),"")</f>
        <v/>
      </c>
      <c r="C9" s="128"/>
      <c r="D9" s="99"/>
      <c r="E9" s="104"/>
      <c r="F9" s="131"/>
      <c r="G9" s="132">
        <f ca="1">IFERROR(NOW()-F9,"")</f>
        <v>45940.798949652781</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45940.798949652781</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45940.798949652781</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45940.798949652781</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45940.798949652781</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04"/>
      <c r="F14" s="131"/>
      <c r="G14" s="132">
        <f ca="1">IFERROR(NOW()-F14,"")</f>
        <v>45940.798949652781</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99"/>
      <c r="E15" s="104"/>
      <c r="F15" s="131"/>
      <c r="G15" s="132">
        <f ca="1">IFERROR(NOW()-F15,"")</f>
        <v>45940.798949652781</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45940.798949652781</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04"/>
      <c r="F17" s="131"/>
      <c r="G17" s="132">
        <f ca="1">IFERROR(NOW()-F17,"")</f>
        <v>45940.798949652781</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45940.798949652781</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04"/>
      <c r="F19" s="131"/>
      <c r="G19" s="132">
        <f ca="1">IFERROR(NOW()-F19,"")</f>
        <v>45940.798949652781</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04"/>
      <c r="F20" s="131"/>
      <c r="G20" s="132">
        <f ca="1">IFERROR(NOW()-F20,"")</f>
        <v>45940.798949652781</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45940.798949652781</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45940.798949652781</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45940.798949652781</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45940.798949652781</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45940.798949652781</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45940.798949652781</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45940.798949652781</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45940.798949652781</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45940.798949652781</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45940.798949652781</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45940.798949652781</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45940.798949652781</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45940.798949652781</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45940.798949652781</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45940.798949652781</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45940.798949652781</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45940.798949652781</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45940.798949652781</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45940.798949652781</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45940.798949652781</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45940.798949652781</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45940.798949652781</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45940.798949652781</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45940.798949652781</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45940.798949652781</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45940.798949652781</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45940.798949652781</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45940.798949652781</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45940.798949652781</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45940.798949652781</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45940.798949652781</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45940.798949652781</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45940.798949652781</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45940.798949652781</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45940.798949652781</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45940.798949652781</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45940.798949652781</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45940.798949652781</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45940.798949652781</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45940.798949652781</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45940.798949652781</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45940.798949652781</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45940.798949652781</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45940.798949652781</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45940.798949652781</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45940.798949652781</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45940.798949652781</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45940.798949652781</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45940.798949652781</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45940.798949652781</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45940.798949652781</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45940.798949652781</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45940.798949652781</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45940.798949652781</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45940.798949652781</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45940.798949652781</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45940.798949652781</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45940.798949652781</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45940.798949652781</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45940.798949652781</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45940.798949652781</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45940.798949652781</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45940.798949652781</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45940.798949652781</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45940.798949652781</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45940.798949652781</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45940.798949652781</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45940.798949652781</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45940.798949652781</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45940.798949652781</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45940.798949652781</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45940.798949652781</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45940.798949652781</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45940.798949652781</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45940.798949652781</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45940.798949652781</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45940.798949652781</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45940.798949652781</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45940.798949652781</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45940.798949652781</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45940.798949652781</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45940.798949652781</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45940.798949652781</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45940.798949652781</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45940.798949652781</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45940.798949652781</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45940.798949652781</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45940.798949652781</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45940.798949652781</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45940.798949652781</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45940.798949652781</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45940.798949652781</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45940.798949652781</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45940.798949652781</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45940.798949652781</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45940.798949652781</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45940.798949652781</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45940.798949652781</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45940.798949652781</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45940.798949652781</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45940.798949652781</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45940.798949652781</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45940.798949652781</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45940.798949652781</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45940.798949652781</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45940.798949652781</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45940.798949652781</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45940.798949652781</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45940.798949652781</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45940.798949652781</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45940.798949652781</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45940.798949652781</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45940.798949652781</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45940.798949652781</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45940.798949652781</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45940.798949652781</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45940.798949652781</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45940.798949652781</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45940.798949652781</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45940.798949652781</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45940.798949652781</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45940.798949652781</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45940.798949652781</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45940.798949652781</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45940.798949652781</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45940.798949652781</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45940.798949652781</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45940.798949652781</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45940.798949652781</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45940.798949652781</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45940.798949652781</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45940.798949652781</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45940.798949652781</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45940.798949652781</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45940.798949652781</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45940.798949652781</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45940.798949652781</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45940.798949652781</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45940.798949652781</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45940.798949652781</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45940.798949652781</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45940.798949652781</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45940.798949652781</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45940.798949652781</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45940.798949652781</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45940.798949652781</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45940.798949652781</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45940.798949652781</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45940.798949652781</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45940.798949652781</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45940.798949652781</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45940.798949652781</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45940.798949652781</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45940.798949652781</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45940.798949652781</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45940.798949652781</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45940.798949652781</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45940.798949652781</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45940.798949652781</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45940.798949652781</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45940.798949652781</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45940.798949652781</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45940.798949652781</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45940.798949652781</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45940.798949652781</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45940.798949652781</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45940.798949652781</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45940.798949652781</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45940.798949652781</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45940.798949652781</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45940.798949652781</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45940.798949652781</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45940.798949652781</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45940.798949652781</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45940.798949652781</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45940.798949652781</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45940.798949652781</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45940.798949652781</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45940.798949652781</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45940.798949652781</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45940.798949652781</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45940.798949652781</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45940.798949652781</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45940.798949652781</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45940.798949652781</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45940.798949652781</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45940.798949652781</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45940.798949652781</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45940.798949652781</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45940.798949652781</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45940.798949652781</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45940.798949652781</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45940.798949652781</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45940.798949652781</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45940.798949652781</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45940.798949652781</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45940.798949652781</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45940.798949652781</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45940.798949652781</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45940.798949652781</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45940.798949652781</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45940.798949652781</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45940.798949652781</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45940.798949652781</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45940.798949652781</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45940.798949652781</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45940.798949652781</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45940.798949652781</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45940.798949652781</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45940.798949652781</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45940.798949652781</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45940.798949652781</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45940.798949652781</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45940.798949652781</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45940.798949652781</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45940.798949652781</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45940.798949652781</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45940.798949652781</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45940.798949652781</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45940.798949652781</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45940.798949652781</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45940.798949652781</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45940.798949652781</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45940.798949652781</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45940.798949652781</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45940.798949652781</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45940.798949652781</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45940.798949652781</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45940.798949652781</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45940.798949652781</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45940.798949652781</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45940.798949652781</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45940.798949652781</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45940.798949652781</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45940.798949652781</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45940.798949652781</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45940.798949652781</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45940.798949652781</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45940.798949652781</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45940.798949652781</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45940.798949652781</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45940.798949652781</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45940.798949652781</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45940.798949652781</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45940.798949652781</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45940.798949652781</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45940.798949652781</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45940.798949652781</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45940.798949652781</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45940.798949652781</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45940.798949652781</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45940.798949652781</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45940.798949652781</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45940.798949652781</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45940.798949652781</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45940.798949652781</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45940.798949652781</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45940.798949652781</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45940.798949652781</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45940.798949652781</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45940.798949652781</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45940.798949652781</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45940.798949652781</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45940.798949652781</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45940.798949652781</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45940.798949652781</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45940.798949652781</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45940.798949652781</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45940.798949652781</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45940.798949652781</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45940.798949652781</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45940.798949652781</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45940.798949652781</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45940.798949652781</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45940.798949652781</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45940.798949652781</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45940.798949652781</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45940.798949652781</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45940.798949652781</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45940.798949652781</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45940.798949652781</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45940.798949652781</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45940.798949652781</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45940.798949652781</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45940.798949652781</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45940.798949652781</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45940.798949652781</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45940.798949652781</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45940.798949652781</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45940.798949652781</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45940.798949652781</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45940.798949652781</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45940.798949652781</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45940.798949652781</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45940.798949652781</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45940.798949652781</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45940.798949652781</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45940.798949652781</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45940.798949652781</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45940.798949652781</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45940.798949652781</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45940.798949652781</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45940.798949652781</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45940.798949652781</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45940.798949652781</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45940.798949652781</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45940.798949652781</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45940.798949652781</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45940.798949652781</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45940.798949652781</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45940.798949652781</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45940.798949652781</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45940.798949652781</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45940.798949652781</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45940.798949652781</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45940.798949652781</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45940.798949652781</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45940.798949652781</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45940.798949652781</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45940.798949652781</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45940.798949652781</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45940.798949652781</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45940.798949652781</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45940.798949652781</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45940.798949652781</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45940.798949652781</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45940.798949652781</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45940.798949652781</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45940.798949652781</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45940.798949652781</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45940.798949652781</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45940.798949652781</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45940.798949652781</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45940.798949652781</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45940.798949652781</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45940.798949652781</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45940.798949652781</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45940.798949652781</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45940.798949652781</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45940.798949652781</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45940.798949652781</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45940.798949652781</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45940.798949652781</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45940.798949652781</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45940.798949652781</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45940.798949652781</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45940.798949652781</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45940.798949652781</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45940.798949652781</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45940.798949652781</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45940.798949652781</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45940.798949652781</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45940.798949652781</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45940.798949652781</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45940.798949652781</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45940.798949652781</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45940.798949652781</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45940.798949652781</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45940.798949652781</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45940.798949652781</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45940.798949652781</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45940.798949652781</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45940.798949652781</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45940.798949652781</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45940.798949652781</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45940.798949652781</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45940.798949652781</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45940.798949652781</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45940.798949652781</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45940.798949652781</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45940.798949652781</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45940.798949652781</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45940.798949652781</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45940.798949652781</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45940.798949652781</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45940.798949652781</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45940.798949652781</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45940.798949652781</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45940.798949652781</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45940.798949652781</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45940.798949652781</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45940.798949652781</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45940.798949652781</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45940.798949652781</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45940.798949652781</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45940.798949652781</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45940.798949652781</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45940.798949652781</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45940.798949652781</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45940.798949652781</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45940.798949652781</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45940.798949652781</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45940.798949652781</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45940.798949652781</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45940.798949652781</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45940.798949652781</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45940.798949652781</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45940.798949652781</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45940.798949652781</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45940.798949652781</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45940.798949652781</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45940.798949652781</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45940.798949652781</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45940.798949652781</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45940.798949652781</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45940.798949652781</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45940.798949652781</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45940.798949652781</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45940.798949652781</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45940.798949652781</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45940.798949652781</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45940.798949652781</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45940.798949652781</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45940.798949652781</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45940.798949652781</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45940.798949652781</v>
      </c>
      <c r="H436" s="131"/>
      <c r="I436" s="127" t="str">
        <f>IFERROR(VLOOKUP(D436,DB!A:F,6,0),"")</f>
        <v/>
      </c>
      <c r="J436" s="127" t="str">
        <f>IFERROR(VLOOKUP(D436,DB!A:G,7,0),"")</f>
        <v/>
      </c>
      <c r="K436" s="133"/>
      <c r="L436" s="129" t="str">
        <f>IFERROR(VLOOKUP(D436,DB!A:I,9,0),"")</f>
        <v/>
      </c>
    </row>
    <row r="437" spans="1:12" ht="15" customHeight="1">
      <c r="A437" s="134"/>
      <c r="B437" s="134" t="str">
        <f>IFERROR(VLOOKUP(D437,DB!A:K,11,0),"")</f>
        <v/>
      </c>
      <c r="C437" s="135"/>
      <c r="D437" s="136"/>
      <c r="E437" s="137"/>
      <c r="F437" s="138"/>
      <c r="G437" s="139">
        <f ca="1">IFERROR(NOW()-F437,"")</f>
        <v>45940.798949652781</v>
      </c>
      <c r="H437" s="138"/>
      <c r="I437" s="134" t="str">
        <f>IFERROR(VLOOKUP(D437,DB!A:F,6,0),"")</f>
        <v/>
      </c>
      <c r="J437" s="134" t="str">
        <f>IFERROR(VLOOKUP(D437,DB!A:G,7,0),"")</f>
        <v/>
      </c>
      <c r="K437" s="140"/>
      <c r="L437" s="136" t="str">
        <f>IFERROR(VLOOKUP(D437,DB!A:I,9,0),"")</f>
        <v/>
      </c>
    </row>
  </sheetData>
  <dataValidations count="2">
    <dataValidation allowBlank="1" showInputMessage="1" showErrorMessage="1" sqref="E1" xr:uid="{A4F81451-56CC-4543-9497-104C4E44EE4B}"/>
    <dataValidation type="list" allowBlank="1" showInputMessage="1" showErrorMessage="1" sqref="E2:E2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workbookViewId="0">
      <selection activeCell="D4" sqref="D4"/>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39056</v>
      </c>
      <c r="B2" s="37" t="str">
        <f>IFERROR(VLOOKUP(D2,DB!A:K,11,0),"")</f>
        <v>R5</v>
      </c>
      <c r="C2" s="37">
        <v>3</v>
      </c>
      <c r="D2" s="126" t="s">
        <v>36000</v>
      </c>
      <c r="E2" s="37" t="s">
        <v>38964</v>
      </c>
      <c r="F2" s="38">
        <v>45891.832060185188</v>
      </c>
      <c r="G2" s="162">
        <f ca="1">IFERROR(NOW()-F2,"")</f>
        <v>48.966889467592409</v>
      </c>
      <c r="H2" s="38">
        <v>45891.790393518517</v>
      </c>
      <c r="I2" s="37" t="str">
        <f>IFERROR(VLOOKUP(D2,DB!A:F,6,0),"")</f>
        <v>Generator-SG</v>
      </c>
      <c r="J2" s="37" t="str">
        <f>IFERROR(VLOOKUP(D2,DB!A:G,7,0),"")</f>
        <v>Vandalized</v>
      </c>
      <c r="K2" s="37" t="s">
        <v>39057</v>
      </c>
      <c r="L2" s="37" t="str">
        <f>IFERROR(VLOOKUP(D2,DB!A:I,9,0),"")</f>
        <v>Latis</v>
      </c>
      <c r="M2" s="125"/>
    </row>
    <row r="3" spans="1:13" ht="30.75">
      <c r="A3" s="37" t="s">
        <v>39058</v>
      </c>
      <c r="B3" s="37" t="str">
        <f>IFERROR(VLOOKUP(D3,DB!A:K,11,0),"")</f>
        <v>R5</v>
      </c>
      <c r="C3" s="37">
        <v>1</v>
      </c>
      <c r="D3" s="37" t="s">
        <v>31295</v>
      </c>
      <c r="E3" s="37" t="s">
        <v>39045</v>
      </c>
      <c r="F3" s="38">
        <v>45926.188877314817</v>
      </c>
      <c r="G3" s="162">
        <f t="shared" ref="G3" ca="1" si="0">IFERROR(NOW()-F3,"")</f>
        <v>14.610072337964084</v>
      </c>
      <c r="H3" s="38">
        <v>45926.158159722225</v>
      </c>
      <c r="I3" s="37" t="str">
        <f>IFERROR(VLOOKUP(D3,DB!A:F,6,0),"")</f>
        <v>SCECO</v>
      </c>
      <c r="J3" s="37" t="str">
        <f>IFERROR(VLOOKUP(D3,DB!A:G,7,0),"")</f>
        <v>Good</v>
      </c>
      <c r="K3" s="37" t="s">
        <v>39059</v>
      </c>
      <c r="L3" s="37" t="str">
        <f>IFERROR(VLOOKUP(D3,DB!A:I,9,0),"")</f>
        <v>Latis</v>
      </c>
      <c r="M3" s="125"/>
    </row>
    <row r="4" spans="1:13" ht="15">
      <c r="A4" s="37"/>
      <c r="B4" s="37" t="str">
        <f>IFERROR(VLOOKUP(D4,DB!A:K,11,0),"")</f>
        <v/>
      </c>
      <c r="C4" s="37"/>
      <c r="D4" s="37"/>
      <c r="E4" s="37"/>
      <c r="F4" s="38"/>
      <c r="G4" s="39">
        <f t="shared" ref="G4:G7" ca="1" si="1">IFERROR(NOW()-F4,"")</f>
        <v>45940.798949652781</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45940.798949652781</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45940.798949652781</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45940.798949652781</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ref="G8:G39" ca="1" si="2">IFERROR(NOW()-F8,"")</f>
        <v>45940.798949652781</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2"/>
        <v>45940.798949652781</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2"/>
        <v>45940.798949652781</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45940.798949652781</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45940.798949652781</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45940.798949652781</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45940.798949652781</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45940.798949652781</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45940.798949652781</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45940.798949652781</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45940.798949652781</v>
      </c>
      <c r="H18" s="38"/>
      <c r="I18" s="37" t="str">
        <f>IFERROR(VLOOKUP(D18,DB!A:F,6,0),"")</f>
        <v/>
      </c>
      <c r="J18" s="37" t="str">
        <f>IFERROR(VLOOKUP(D18,DB!A:G,7,0),"")</f>
        <v/>
      </c>
      <c r="K18" s="37"/>
      <c r="L18" s="37" t="str">
        <f>IFERROR(VLOOKUP(D18,DB!A:I,9,0),"")</f>
        <v/>
      </c>
    </row>
    <row r="19" spans="1:12" ht="15">
      <c r="A19" s="84"/>
      <c r="B19" s="84" t="str">
        <f>IFERROR(VLOOKUP(D19,DB!A:K,11,0),"")</f>
        <v/>
      </c>
      <c r="C19" s="84"/>
      <c r="D19" s="84"/>
      <c r="E19" s="84"/>
      <c r="F19" s="123"/>
      <c r="G19" s="124">
        <f t="shared" ca="1" si="2"/>
        <v>45940.798949652781</v>
      </c>
      <c r="H19" s="123"/>
      <c r="I19" s="84" t="str">
        <f>IFERROR(VLOOKUP(D19,DB!A:F,6,0),"")</f>
        <v/>
      </c>
      <c r="J19" s="84" t="str">
        <f>IFERROR(VLOOKUP(D19,DB!A:G,7,0),"")</f>
        <v/>
      </c>
      <c r="K19" s="84"/>
      <c r="L19" s="84" t="str">
        <f>IFERROR(VLOOKUP(D19,DB!A:I,9,0),"")</f>
        <v/>
      </c>
    </row>
    <row r="20" spans="1:12" ht="15">
      <c r="A20" s="37"/>
      <c r="B20" s="37" t="str">
        <f>IFERROR(VLOOKUP(D20,DB!A:K,11,0),"")</f>
        <v/>
      </c>
      <c r="C20" s="37"/>
      <c r="D20" s="37"/>
      <c r="E20" s="37"/>
      <c r="F20" s="38"/>
      <c r="G20" s="39">
        <f t="shared" ca="1" si="2"/>
        <v>45940.798949652781</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45940.798949652781</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45940.798949652781</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45940.798949652781</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45940.798949652781</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45940.798949652781</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45940.798949652781</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45940.798949652781</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45940.798949652781</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45940.798949652781</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45940.798949652781</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45940.798949652781</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45940.798949652781</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45940.798949652781</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45940.798949652781</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45940.798949652781</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45940.798949652781</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45940.798949652781</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45940.798949652781</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45940.798949652781</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ref="G40:G71" ca="1" si="3">IFERROR(NOW()-F40,"")</f>
        <v>45940.798949652781</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3"/>
        <v>45940.798949652781</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3"/>
        <v>45940.798949652781</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45940.798949652781</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45940.798949652781</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45940.798949652781</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45940.798949652781</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45940.798949652781</v>
      </c>
      <c r="H47" s="38"/>
      <c r="I47" s="37" t="str">
        <f>IFERROR(VLOOKUP(D47,DB!A:F,6,0),"")</f>
        <v/>
      </c>
      <c r="J47" s="37" t="str">
        <f>IFERROR(VLOOKUP(D47,DB!A:G,7,0),"")</f>
        <v/>
      </c>
      <c r="K47" s="37"/>
      <c r="L47" s="37" t="str">
        <f>IFERROR(VLOOKUP(D47,DB!A:I,9,0),"")</f>
        <v/>
      </c>
    </row>
    <row r="48" spans="1:12" ht="15">
      <c r="A48" s="84"/>
      <c r="B48" s="84" t="str">
        <f>IFERROR(VLOOKUP(D48,DB!A:K,11,0),"")</f>
        <v/>
      </c>
      <c r="C48" s="84"/>
      <c r="D48" s="84"/>
      <c r="E48" s="84"/>
      <c r="F48" s="123"/>
      <c r="G48" s="124">
        <f t="shared" ca="1" si="3"/>
        <v>45940.798949652781</v>
      </c>
      <c r="H48" s="123"/>
      <c r="I48" s="84" t="str">
        <f>IFERROR(VLOOKUP(D48,DB!A:F,6,0),"")</f>
        <v/>
      </c>
      <c r="J48" s="84" t="str">
        <f>IFERROR(VLOOKUP(D48,DB!A:G,7,0),"")</f>
        <v/>
      </c>
      <c r="K48" s="84"/>
      <c r="L48" s="84" t="str">
        <f>IFERROR(VLOOKUP(D48,DB!A:I,9,0),"")</f>
        <v/>
      </c>
    </row>
    <row r="49" spans="1:12" ht="15">
      <c r="A49" s="37"/>
      <c r="B49" s="37" t="str">
        <f>IFERROR(VLOOKUP(D49,DB!A:K,11,0),"")</f>
        <v/>
      </c>
      <c r="C49" s="37"/>
      <c r="D49" s="37"/>
      <c r="E49" s="37"/>
      <c r="F49" s="38"/>
      <c r="G49" s="39">
        <f t="shared" ca="1" si="3"/>
        <v>45940.798949652781</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45940.798949652781</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45940.798949652781</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45940.798949652781</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45940.798949652781</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45940.798949652781</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45940.798949652781</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45940.798949652781</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45940.798949652781</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45940.798949652781</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45940.798949652781</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45940.798949652781</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45940.798949652781</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45940.798949652781</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45940.798949652781</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45940.798949652781</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45940.798949652781</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45940.798949652781</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45940.798949652781</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45940.798949652781</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45940.798949652781</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45940.798949652781</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45940.798949652781</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ref="G72:G103" ca="1" si="4">IFERROR(NOW()-F72,"")</f>
        <v>45940.798949652781</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4"/>
        <v>45940.798949652781</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4"/>
        <v>45940.798949652781</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45940.798949652781</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45940.798949652781</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45940.798949652781</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45940.798949652781</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45940.798949652781</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45940.798949652781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45940.798949652781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45940.798949652781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45940.798949652781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45940.798949652781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45940.798949652781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45940.798949652781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45940.798949652781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45940.798949652781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45940.798949652781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45940.798949652781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45940.798949652781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45940.798949652781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45940.798949652781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45940.798949652781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45940.798949652781</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45940.798949652781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45940.798949652781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45940.798949652781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45940.798949652781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45940.798949652781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45940.798949652781</v>
      </c>
      <c r="H101" s="38"/>
      <c r="I101" s="37" t="str">
        <f>IFERROR(VLOOKUP(D101,DB!A:F,6,0),"")</f>
        <v/>
      </c>
      <c r="J101" s="37" t="str">
        <f>IFERROR(VLOOKUP(D101,DB!A:G,7,0),"")</f>
        <v/>
      </c>
      <c r="K101" s="37"/>
      <c r="L101" s="37" t="str">
        <f>IFERROR(VLOOKUP(D101,DB!A:I,9,0),"")</f>
        <v/>
      </c>
    </row>
    <row r="102" spans="1:12" ht="15">
      <c r="A102" s="84"/>
      <c r="B102" s="84" t="str">
        <f>IFERROR(VLOOKUP(D102,DB!A:K,11,0),"")</f>
        <v/>
      </c>
      <c r="C102" s="84"/>
      <c r="D102" s="84"/>
      <c r="E102" s="84"/>
      <c r="F102" s="123"/>
      <c r="G102" s="124">
        <f t="shared" ca="1" si="4"/>
        <v>45940.798949652781</v>
      </c>
      <c r="H102" s="123"/>
      <c r="I102" s="84" t="str">
        <f>IFERROR(VLOOKUP(D102,DB!A:F,6,0),"")</f>
        <v/>
      </c>
      <c r="J102" s="84" t="str">
        <f>IFERROR(VLOOKUP(D102,DB!A:G,7,0),"")</f>
        <v/>
      </c>
      <c r="K102" s="84"/>
      <c r="L102" s="84" t="str">
        <f>IFERROR(VLOOKUP(D102,DB!A:I,9,0),"")</f>
        <v/>
      </c>
    </row>
    <row r="103" spans="1:12" ht="15"/>
    <row r="104" spans="1:12" ht="15"/>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4" ht="15"/>
    <row r="765" ht="15"/>
    <row r="772" ht="15"/>
    <row r="775" ht="15"/>
    <row r="777" ht="15"/>
    <row r="780" ht="15"/>
    <row r="788" ht="15"/>
    <row r="789" ht="15"/>
    <row r="791" ht="15"/>
    <row r="792" ht="15"/>
    <row r="796" ht="15"/>
    <row r="797" ht="15"/>
    <row r="799" ht="15"/>
    <row r="800" ht="15"/>
    <row r="801" ht="15"/>
    <row r="802" ht="15"/>
    <row r="803" ht="15"/>
    <row r="804" ht="15"/>
    <row r="805" ht="15"/>
    <row r="806"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5" ht="15"/>
    <row r="836"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9" ht="15"/>
    <row r="860" ht="15"/>
    <row r="863" ht="15"/>
    <row r="901" ht="15"/>
    <row r="902" ht="15"/>
    <row r="904" ht="15"/>
    <row r="905" ht="15"/>
    <row r="906" ht="15"/>
    <row r="908" ht="15"/>
    <row r="909" ht="15"/>
    <row r="913" ht="15"/>
    <row r="914" ht="15"/>
    <row r="916" ht="15"/>
    <row r="917" ht="15"/>
    <row r="919" ht="15"/>
    <row r="920" ht="15"/>
    <row r="921" ht="15"/>
    <row r="922" ht="15"/>
    <row r="923" ht="15"/>
    <row r="924" ht="15"/>
    <row r="925" ht="15"/>
    <row r="926" ht="15"/>
    <row r="927" ht="15"/>
    <row r="929" ht="15"/>
    <row r="930" ht="15"/>
    <row r="932" ht="15"/>
    <row r="933"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2" ht="15"/>
    <row r="973" ht="15"/>
    <row r="975" ht="15"/>
    <row r="976" ht="15"/>
    <row r="977" ht="15"/>
    <row r="978" ht="15"/>
    <row r="979" ht="15"/>
    <row r="980" ht="15"/>
    <row r="981" ht="15"/>
    <row r="982" ht="15"/>
    <row r="984" ht="15"/>
    <row r="985" ht="15"/>
    <row r="987" ht="15"/>
    <row r="988" ht="15"/>
    <row r="991" ht="15"/>
    <row r="992" ht="15"/>
    <row r="995" ht="15"/>
    <row r="998" ht="15"/>
    <row r="999" ht="15"/>
    <row r="1001" ht="15"/>
    <row r="1002" ht="15"/>
    <row r="1004" ht="15"/>
    <row r="1005" ht="15"/>
    <row r="1007" ht="15"/>
    <row r="1008" ht="15"/>
    <row r="1010" ht="15"/>
    <row r="1011" ht="15"/>
    <row r="1012" ht="15"/>
    <row r="1013" ht="15"/>
    <row r="1014" ht="15"/>
    <row r="1015" ht="15"/>
    <row r="1016" ht="15"/>
    <row r="1017" ht="15"/>
    <row r="1018" ht="15"/>
    <row r="1019" ht="15"/>
    <row r="1020" ht="15"/>
    <row r="1021" ht="15"/>
    <row r="1022" ht="15"/>
    <row r="1023" ht="15"/>
    <row r="1024" ht="15"/>
    <row r="1025" ht="15"/>
    <row r="1026" ht="15"/>
    <row r="1029" ht="15"/>
    <row r="1200" ht="15"/>
    <row r="1201" ht="15"/>
    <row r="1203" ht="15"/>
    <row r="1204" ht="15"/>
    <row r="1211" ht="15"/>
    <row r="1212" ht="15"/>
    <row r="1213" ht="15"/>
    <row r="1214" ht="15"/>
    <row r="1215" ht="15"/>
    <row r="1216" ht="15"/>
    <row r="1219" ht="15"/>
    <row r="1220" ht="15"/>
    <row r="1221" ht="15"/>
    <row r="1222" ht="15"/>
    <row r="1223" ht="15"/>
    <row r="1224" ht="15"/>
    <row r="1225" ht="15"/>
    <row r="1227" ht="15"/>
    <row r="1228" ht="15"/>
    <row r="1229" ht="15"/>
    <row r="1230" ht="15"/>
    <row r="1231" ht="15"/>
    <row r="1232" ht="15"/>
    <row r="1233" ht="15"/>
    <row r="1235" ht="15"/>
    <row r="1236" ht="15"/>
    <row r="1237" ht="15"/>
    <row r="1238" ht="15"/>
    <row r="1239" ht="15"/>
    <row r="1240" ht="15"/>
    <row r="1241" ht="15"/>
    <row r="1242" ht="15"/>
    <row r="1243" ht="15"/>
    <row r="1244" ht="15"/>
    <row r="1245" ht="15"/>
    <row r="1246" ht="15"/>
    <row r="1248" ht="15"/>
    <row r="1249" ht="15"/>
    <row r="1250" ht="15"/>
    <row r="1251" ht="15"/>
    <row r="1252" ht="15"/>
    <row r="1253" ht="15"/>
    <row r="1254" ht="15"/>
    <row r="1255" ht="15"/>
    <row r="1256" ht="15"/>
    <row r="1257" ht="15"/>
    <row r="1258" ht="15"/>
    <row r="1259" ht="15"/>
    <row r="1260" ht="15"/>
    <row r="1261" ht="15"/>
    <row r="1262" ht="15"/>
    <row r="1263" ht="15"/>
    <row r="1264" ht="15"/>
    <row r="1265" ht="15"/>
    <row r="1268" ht="15"/>
    <row r="1275" ht="15"/>
    <row r="1278" ht="15"/>
    <row r="1279" ht="15"/>
    <row r="1281" ht="15"/>
    <row r="1282" ht="15"/>
    <row r="1283" ht="15"/>
    <row r="1286" ht="15"/>
    <row r="1287" ht="15"/>
    <row r="1290" ht="15"/>
    <row r="1292" ht="15"/>
    <row r="1293" ht="15"/>
    <row r="1295" ht="15"/>
    <row r="1296" ht="15"/>
    <row r="1298" ht="15"/>
    <row r="1299" ht="15"/>
    <row r="1301" ht="15"/>
    <row r="1302"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5" ht="15"/>
    <row r="1333" ht="15"/>
    <row r="1335" ht="15"/>
    <row r="1336" ht="15"/>
    <row r="1337" ht="15"/>
    <row r="1338" ht="15"/>
    <row r="1339" ht="15"/>
    <row r="1340" ht="15"/>
    <row r="1341" ht="15"/>
    <row r="1342" ht="15"/>
    <row r="1343" ht="15"/>
    <row r="1344" ht="15"/>
    <row r="1345" ht="15"/>
    <row r="1346" ht="15"/>
    <row r="1347" ht="15"/>
    <row r="1348" ht="15"/>
    <row r="1349" ht="15"/>
    <row r="1350" ht="15"/>
    <row r="1351" ht="15"/>
    <row r="1353" ht="15"/>
    <row r="1357" ht="15"/>
    <row r="1358" ht="15"/>
    <row r="1359" ht="15"/>
    <row r="1361" ht="15"/>
    <row r="1362" ht="15"/>
    <row r="1363" ht="15"/>
    <row r="1364" ht="15"/>
    <row r="1365" ht="15"/>
    <row r="1366" ht="15"/>
    <row r="1367" ht="15"/>
    <row r="1368" ht="15"/>
    <row r="1369" ht="15"/>
    <row r="1372" ht="15"/>
    <row r="1373" ht="15"/>
    <row r="1375" ht="15"/>
    <row r="1376" ht="15"/>
    <row r="1377" ht="15"/>
  </sheetData>
  <dataValidations count="2">
    <dataValidation allowBlank="1" showInputMessage="1" showErrorMessage="1" sqref="E1" xr:uid="{920C6338-E771-4DAE-8C89-92A9093EA4DE}"/>
    <dataValidation type="list" allowBlank="1" showInputMessage="1" showErrorMessage="1" sqref="E2:E1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88"/>
  <sheetViews>
    <sheetView tabSelected="1" workbookViewId="0">
      <selection activeCell="D8" sqref="D8"/>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23" style="26" customWidth="1"/>
    <col min="8" max="8" width="16.199218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39060</v>
      </c>
      <c r="B2" s="149" t="s">
        <v>5398</v>
      </c>
      <c r="C2" s="148">
        <v>1</v>
      </c>
      <c r="D2" s="149" t="s">
        <v>34463</v>
      </c>
      <c r="E2" s="148" t="s">
        <v>39061</v>
      </c>
      <c r="F2" s="150">
        <v>45926.772847222222</v>
      </c>
      <c r="G2" s="151">
        <f ca="1">IFERROR(NOW()-F2,"-")</f>
        <v>14.02610243055824</v>
      </c>
      <c r="H2" s="152">
        <v>45927.449074074102</v>
      </c>
      <c r="I2" s="149" t="str">
        <f>IFERROR(VLOOKUP(D2,DB!A:F,6,0),"")</f>
        <v>SCECO</v>
      </c>
      <c r="J2" s="149" t="str">
        <f>IFERROR(VLOOKUP(D2,DB!A:G,7,0),"")</f>
        <v>Weak</v>
      </c>
      <c r="K2" s="148" t="s">
        <v>39062</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39063</v>
      </c>
      <c r="B3" s="149" t="str">
        <f>IFERROR(VLOOKUP(D3,DB!A:K,11,0),"")</f>
        <v>R6</v>
      </c>
      <c r="C3" s="148">
        <v>1</v>
      </c>
      <c r="D3" s="149" t="s">
        <v>34282</v>
      </c>
      <c r="E3" s="148" t="s">
        <v>38964</v>
      </c>
      <c r="F3" s="152">
        <v>45939.529062499998</v>
      </c>
      <c r="G3" s="151">
        <f ca="1">IFERROR(NOW()-F3,"-")</f>
        <v>1.2698871527827578</v>
      </c>
      <c r="H3" s="152">
        <v>45927.987534722219</v>
      </c>
      <c r="I3" s="149" t="str">
        <f>IFERROR(VLOOKUP(D3,DB!A:F,6,0),"")</f>
        <v>SCECO</v>
      </c>
      <c r="J3" s="149" t="str">
        <f>IFERROR(VLOOKUP(D3,DB!A:G,7,0),"")</f>
        <v>Vandalized</v>
      </c>
      <c r="K3" s="148" t="s">
        <v>39064</v>
      </c>
      <c r="L3" s="149" t="str">
        <f>IFERROR(VLOOKUP(D3,DB!A:I,9,0),"")</f>
        <v>Latis</v>
      </c>
    </row>
    <row r="4" spans="1:16383" ht="31.5" customHeight="1">
      <c r="A4" s="148" t="s">
        <v>39065</v>
      </c>
      <c r="B4" s="149" t="s">
        <v>5398</v>
      </c>
      <c r="C4" s="148">
        <v>1</v>
      </c>
      <c r="D4" s="149" t="s">
        <v>32861</v>
      </c>
      <c r="E4" s="148" t="s">
        <v>39061</v>
      </c>
      <c r="F4" s="150">
        <v>45933.880972222221</v>
      </c>
      <c r="G4" s="151">
        <f ca="1">IFERROR(NOW()-F4,"-")</f>
        <v>6.9179774305594037</v>
      </c>
      <c r="H4" s="152">
        <v>45929.455266203702</v>
      </c>
      <c r="I4" s="149" t="str">
        <f>IFERROR(VLOOKUP(D4,DB!A:F,6,0),"")</f>
        <v>SCECO</v>
      </c>
      <c r="J4" s="149" t="str">
        <f>IFERROR(VLOOKUP(D4,DB!A:G,7,0),"")</f>
        <v>In progress</v>
      </c>
      <c r="K4" s="148" t="s">
        <v>39066</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39067</v>
      </c>
      <c r="B5" s="149" t="s">
        <v>5398</v>
      </c>
      <c r="C5" s="148">
        <v>1</v>
      </c>
      <c r="D5" s="149" t="s">
        <v>33408</v>
      </c>
      <c r="E5" s="148" t="s">
        <v>38964</v>
      </c>
      <c r="F5" s="150">
        <v>45939.858101851853</v>
      </c>
      <c r="G5" s="151">
        <f ca="1">IFERROR(NOW()-F5,"-")</f>
        <v>0.940847800928168</v>
      </c>
      <c r="H5" s="152">
        <v>45934.470231481479</v>
      </c>
      <c r="I5" s="149" t="str">
        <f>IFERROR(VLOOKUP(D5,DB!A:F,6,0),"")</f>
        <v>SCECO</v>
      </c>
      <c r="J5" s="149" t="str">
        <f>IFERROR(VLOOKUP(D5,DB!A:G,7,0),"")</f>
        <v>Dead</v>
      </c>
      <c r="K5" s="148" t="s">
        <v>39066</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10" t="s">
        <v>39068</v>
      </c>
      <c r="B6" s="157" t="str">
        <f>IFERROR(VLOOKUP(D6,DB!A:K,11,0),"")</f>
        <v>R6</v>
      </c>
      <c r="C6" s="157">
        <v>1</v>
      </c>
      <c r="D6" s="156" t="s">
        <v>33325</v>
      </c>
      <c r="E6" s="156" t="s">
        <v>38964</v>
      </c>
      <c r="F6" s="113">
        <v>45940.650752314818</v>
      </c>
      <c r="G6" s="162">
        <f t="shared" ref="G6:G12" ca="1" si="0">IFERROR(NOW()-F6,"-")</f>
        <v>0.14819733796321088</v>
      </c>
      <c r="H6" s="113">
        <v>45940.45071759259</v>
      </c>
      <c r="I6" s="157" t="str">
        <f>IFERROR(VLOOKUP(D6,DB!A:F,6,0),"")</f>
        <v>Generator-SG</v>
      </c>
      <c r="J6" s="157" t="str">
        <f>IFERROR(VLOOKUP(D6,DB!A:G,7,0),"")</f>
        <v>Vandalized</v>
      </c>
      <c r="K6" s="160" t="s">
        <v>39069</v>
      </c>
      <c r="L6" s="158" t="str">
        <f>IFERROR(VLOOKUP(D6,DB!A:I,9,0),"")</f>
        <v>Latis</v>
      </c>
    </row>
    <row r="7" spans="1:16383" ht="31.5" customHeight="1">
      <c r="A7" s="110" t="s">
        <v>39070</v>
      </c>
      <c r="B7" s="157" t="str">
        <f>IFERROR(VLOOKUP(D7,DB!A:K,11,0),"")</f>
        <v>R6</v>
      </c>
      <c r="C7" s="157">
        <v>3</v>
      </c>
      <c r="D7" s="156" t="s">
        <v>32068</v>
      </c>
      <c r="E7" s="156" t="s">
        <v>39045</v>
      </c>
      <c r="F7" s="113">
        <v>45940.731539351851</v>
      </c>
      <c r="G7" s="162">
        <f t="shared" ca="1" si="0"/>
        <v>6.741030092962319E-2</v>
      </c>
      <c r="H7" s="113">
        <v>45940.725023148145</v>
      </c>
      <c r="I7" s="157" t="str">
        <f>IFERROR(VLOOKUP(D7,DB!A:F,6,0),"")</f>
        <v>SCECO</v>
      </c>
      <c r="J7" s="157" t="str">
        <f>IFERROR(VLOOKUP(D7,DB!A:G,7,0),"")</f>
        <v>Dead</v>
      </c>
      <c r="K7" s="160" t="s">
        <v>39071</v>
      </c>
      <c r="L7" s="158" t="str">
        <f>IFERROR(VLOOKUP(D7,DB!A:I,9,0),"")</f>
        <v>Latis</v>
      </c>
    </row>
    <row r="8" spans="1:16383" ht="31.5" customHeight="1">
      <c r="A8" s="110" t="s">
        <v>39072</v>
      </c>
      <c r="B8" s="157" t="str">
        <f>IFERROR(VLOOKUP(D8,DB!A:K,11,0),"")</f>
        <v>R6</v>
      </c>
      <c r="C8" s="157">
        <v>5</v>
      </c>
      <c r="D8" s="156" t="s">
        <v>38885</v>
      </c>
      <c r="E8" s="156" t="s">
        <v>38964</v>
      </c>
      <c r="F8" s="113">
        <v>45940.785937499997</v>
      </c>
      <c r="G8" s="162">
        <f t="shared" ca="1" si="0"/>
        <v>1.3012152783630881E-2</v>
      </c>
      <c r="H8" s="113">
        <v>45940.779016203705</v>
      </c>
      <c r="I8" s="157" t="str">
        <f>IFERROR(VLOOKUP(D8,DB!A:F,6,0),"")</f>
        <v>SCECO</v>
      </c>
      <c r="J8" s="157" t="str">
        <f>IFERROR(VLOOKUP(D8,DB!A:G,7,0),"")</f>
        <v>Good</v>
      </c>
      <c r="K8" s="160"/>
      <c r="L8" s="158" t="str">
        <f>IFERROR(VLOOKUP(D8,DB!A:I,9,0),"")</f>
        <v>Latis</v>
      </c>
    </row>
    <row r="9" spans="1:16383" ht="31.5" customHeight="1">
      <c r="A9" s="110"/>
      <c r="B9" s="157" t="str">
        <f>IFERROR(VLOOKUP(D9,DB!A:K,11,0),"")</f>
        <v/>
      </c>
      <c r="C9" s="157"/>
      <c r="D9" s="165"/>
      <c r="E9" s="156"/>
      <c r="F9" s="113"/>
      <c r="G9" s="162">
        <f ca="1">IFERROR(NOW()-F9,"-")</f>
        <v>45940.798949652781</v>
      </c>
      <c r="H9" s="113"/>
      <c r="I9" s="157" t="str">
        <f>IFERROR(VLOOKUP(D9,DB!A:F,6,0),"")</f>
        <v/>
      </c>
      <c r="J9" s="157" t="str">
        <f>IFERROR(VLOOKUP(D9,DB!A:G,7,0),"")</f>
        <v/>
      </c>
      <c r="K9" s="160"/>
      <c r="L9" s="158" t="str">
        <f>IFERROR(VLOOKUP(D9,DB!A:I,9,0),"")</f>
        <v/>
      </c>
    </row>
    <row r="10" spans="1:16383" ht="31.5" customHeight="1">
      <c r="A10" s="110"/>
      <c r="B10" s="157" t="str">
        <f>IFERROR(VLOOKUP(D10,DB!A:K,11,0),"")</f>
        <v/>
      </c>
      <c r="C10" s="157"/>
      <c r="D10" s="166"/>
      <c r="E10" s="156"/>
      <c r="F10" s="113"/>
      <c r="G10" s="162">
        <f t="shared" ca="1" si="0"/>
        <v>45940.798949652781</v>
      </c>
      <c r="H10" s="113"/>
      <c r="I10" s="157" t="str">
        <f>IFERROR(VLOOKUP(D10,DB!A:F,6,0),"")</f>
        <v/>
      </c>
      <c r="J10" s="157" t="str">
        <f>IFERROR(VLOOKUP(D10,DB!A:G,7,0),"")</f>
        <v/>
      </c>
      <c r="K10" s="160"/>
      <c r="L10" s="158" t="str">
        <f>IFERROR(VLOOKUP(D10,DB!A:I,9,0),"")</f>
        <v/>
      </c>
    </row>
    <row r="11" spans="1:16383" ht="31.5" customHeight="1">
      <c r="A11" s="110"/>
      <c r="B11" s="157" t="str">
        <f>IFERROR(VLOOKUP(D11,DB!A:K,11,0),"")</f>
        <v/>
      </c>
      <c r="C11" s="157"/>
      <c r="D11" s="156"/>
      <c r="E11" s="156"/>
      <c r="F11" s="113"/>
      <c r="G11" s="162">
        <f t="shared" ca="1" si="0"/>
        <v>45940.798949652781</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65"/>
      <c r="E12" s="158"/>
      <c r="F12" s="113"/>
      <c r="G12" s="162">
        <f t="shared" ca="1" si="0"/>
        <v>45940.798949652781</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57"/>
      <c r="E13" s="158"/>
      <c r="F13" s="113"/>
      <c r="G13" s="159">
        <f ca="1">IFERROR(NOW()-F13,"-")</f>
        <v>45940.798949652781</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7"/>
      <c r="E14" s="158"/>
      <c r="F14" s="113"/>
      <c r="G14" s="159">
        <f ca="1">IFERROR(NOW()-F14,"-")</f>
        <v>45940.798949652781</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7"/>
      <c r="E15" s="158"/>
      <c r="F15" s="113"/>
      <c r="G15" s="159">
        <f ca="1">IFERROR(NOW()-F15,"-")</f>
        <v>45940.798949652781</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7"/>
      <c r="E16" s="158"/>
      <c r="F16" s="113"/>
      <c r="G16" s="159">
        <f ca="1">IFERROR(NOW()-F16,"-")</f>
        <v>45940.798949652781</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7"/>
      <c r="E17" s="158"/>
      <c r="F17" s="113"/>
      <c r="G17" s="159">
        <f ca="1">IFERROR(NOW()-F17,"-")</f>
        <v>45940.798949652781</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7"/>
      <c r="E18" s="158"/>
      <c r="F18" s="113"/>
      <c r="G18" s="159">
        <f ca="1">IFERROR(NOW()-F18,"-")</f>
        <v>45940.798949652781</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7"/>
      <c r="E19" s="158"/>
      <c r="F19" s="113"/>
      <c r="G19" s="159">
        <f ca="1">IFERROR(NOW()-F19,"-")</f>
        <v>45940.798949652781</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7"/>
      <c r="E20" s="158"/>
      <c r="F20" s="113"/>
      <c r="G20" s="159">
        <f ca="1">IFERROR(NOW()-F20,"-")</f>
        <v>45940.798949652781</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7"/>
      <c r="E21" s="158"/>
      <c r="F21" s="113"/>
      <c r="G21" s="159">
        <f ca="1">IFERROR(NOW()-F21,"-")</f>
        <v>45940.798949652781</v>
      </c>
      <c r="H21" s="113"/>
      <c r="I21" s="157" t="str">
        <f>IFERROR(VLOOKUP(D21,DB!A:F,6,0),"")</f>
        <v/>
      </c>
      <c r="J21" s="157" t="str">
        <f>IFERROR(VLOOKUP(D21,DB!A:G,7,0),"")</f>
        <v/>
      </c>
      <c r="K21" s="160"/>
      <c r="L21" s="158" t="str">
        <f>IFERROR(VLOOKUP(D21,DB!A:I,9,0),"")</f>
        <v/>
      </c>
    </row>
    <row r="22" spans="1:12" ht="31.5" customHeight="1">
      <c r="A22" s="110"/>
      <c r="B22" s="109" t="str">
        <f>IFERROR(VLOOKUP(D22,DB!A:K,11,0),"")</f>
        <v/>
      </c>
      <c r="C22" s="111"/>
      <c r="D22" s="109"/>
      <c r="E22" s="112"/>
      <c r="F22" s="113"/>
      <c r="G22" s="81">
        <f ca="1">IFERROR(NOW()-F22,"-")</f>
        <v>45940.798949652781</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45940.798949652781</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45940.798949652781</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45940.798949652781</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45940.798949652781</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45940.798949652781</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45940.798949652781</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45940.798949652781</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45940.798949652781</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45940.798949652781</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45940.798949652781</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45940.798949652781</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45940.798949652781</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45940.798949652781</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45940.798949652781</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45940.798949652781</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45940.798949652781</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45940.798949652781</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45940.798949652781</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45940.798949652781</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45940.798949652781</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45940.798949652781</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45940.798949652781</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45940.798949652781</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45940.798949652781</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45940.798949652781</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45940.798949652781</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45940.798949652781</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45940.798949652781</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45940.798949652781</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45940.798949652781</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45940.798949652781</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45940.798949652781</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45940.798949652781</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45940.798949652781</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45940.798949652781</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45940.798949652781</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45940.798949652781</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45940.798949652781</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45940.798949652781</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45940.798949652781</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45940.798949652781</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45940.798949652781</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45940.798949652781</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45940.798949652781</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45940.798949652781</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45940.798949652781</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45940.798949652781</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45940.798949652781</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45940.798949652781</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45940.798949652781</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45940.798949652781</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45940.798949652781</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45940.798949652781</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45940.798949652781</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45940.798949652781</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45940.798949652781</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45940.798949652781</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45940.798949652781</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45940.798949652781</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45940.798949652781</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45940.798949652781</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45940.798949652781</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45940.798949652781</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45940.798949652781</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45940.798949652781</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45940.798949652781</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45940.798949652781</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45940.798949652781</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45940.798949652781</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45940.798949652781</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45940.798949652781</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45940.798949652781</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45940.798949652781</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45940.798949652781</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45940.798949652781</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45940.798949652781</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45940.798949652781</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45940.798949652781</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45940.798949652781</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45940.798949652781</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45940.798949652781</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45940.798949652781</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45940.798949652781</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45940.798949652781</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45940.798949652781</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45940.798949652781</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45940.798949652781</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45940.798949652781</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45940.798949652781</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45940.798949652781</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45940.798949652781</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45940.798949652781</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45940.798949652781</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45940.798949652781</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45940.798949652781</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45940.798949652781</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45940.798949652781</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45940.798949652781</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45940.798949652781</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45940.798949652781</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45940.798949652781</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45940.798949652781</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45940.798949652781</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45940.798949652781</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45940.798949652781</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45940.798949652781</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45940.798949652781</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45940.798949652781</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45940.798949652781</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45940.798949652781</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45940.798949652781</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45940.798949652781</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45940.798949652781</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45940.798949652781</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45940.798949652781</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45940.798949652781</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45940.798949652781</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45940.798949652781</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45940.798949652781</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45940.798949652781</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45940.798949652781</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45940.798949652781</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45940.798949652781</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45940.798949652781</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45940.798949652781</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45940.798949652781</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45940.798949652781</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45940.798949652781</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45940.798949652781</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45940.798949652781</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45940.798949652781</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45940.798949652781</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45940.798949652781</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45940.798949652781</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45940.798949652781</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45940.798949652781</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45940.798949652781</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45940.798949652781</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45940.798949652781</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45940.798949652781</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45940.798949652781</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45940.798949652781</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45940.798949652781</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45940.798949652781</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45940.798949652781</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45940.798949652781</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45940.798949652781</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45940.798949652781</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45940.798949652781</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45940.798949652781</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45940.798949652781</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45940.798949652781</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45940.798949652781</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45940.798949652781</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45940.798949652781</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45940.798949652781</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45940.798949652781</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45940.798949652781</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45940.798949652781</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45940.798949652781</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45940.798949652781</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45940.798949652781</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45940.798949652781</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45940.798949652781</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45940.798949652781</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45940.798949652781</v>
      </c>
      <c r="H188" s="113"/>
      <c r="I188" s="109" t="str">
        <f>IFERROR(VLOOKUP(D188,DB!A:F,6,0),"")</f>
        <v/>
      </c>
      <c r="J188" s="108" t="str">
        <f>IFERROR(VLOOKUP(D188,DB!A:G,7,0),"")</f>
        <v/>
      </c>
      <c r="K188" s="114"/>
      <c r="L188" s="115" t="str">
        <f>IFERROR(VLOOKUP(D188,DB!A:I,9,0),"")</f>
        <v/>
      </c>
    </row>
  </sheetData>
  <dataValidations count="2">
    <dataValidation allowBlank="1" showInputMessage="1" showErrorMessage="1" sqref="E1" xr:uid="{380493DB-286A-4683-AF55-C78F04945A49}"/>
    <dataValidation type="list" allowBlank="1" showInputMessage="1" showErrorMessage="1" sqref="E3 E5:E18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2025-10-10T16:12:23Z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