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239" documentId="13_ncr:1_{F6CB121F-512D-4AA6-A0C1-0FB36C537598}" xr6:coauthVersionLast="47" xr6:coauthVersionMax="47" xr10:uidLastSave="{616AD5DC-F956-42FA-9D12-A47129EF3C1E}"/>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alcChain>
</file>

<file path=xl/sharedStrings.xml><?xml version="1.0" encoding="utf-8"?>
<sst xmlns="http://schemas.openxmlformats.org/spreadsheetml/2006/main" count="179040" uniqueCount="39111">
  <si>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</si>
  <si>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</si>
  <si>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</si>
  <si>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</si>
  <si>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</si>
  <si>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</si>
  <si>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</si>
  <si>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</si>
  <si>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</si>
  <si>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</si>
  <si>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</si>
  <si>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</si>
  <si>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</si>
  <si>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</si>
  <si>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</si>
  <si>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</si>
  <si>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</si>
  <si>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</si>
  <si>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</si>
  <si>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</si>
  <si>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</si>
  <si>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</si>
  <si>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</si>
  <si>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</si>
  <si>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</si>
  <si>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</si>
  <si>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</si>
  <si>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</si>
  <si>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</si>
  <si>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</si>
  <si>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</si>
  <si>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</si>
  <si>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</si>
  <si>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</si>
  <si>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</si>
  <si>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</si>
  <si>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</si>
  <si>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</si>
  <si>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</si>
  <si>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</si>
  <si>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</si>
  <si>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</si>
  <si>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</si>
  <si>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</si>
  <si>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</si>
  <si>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</si>
  <si>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</si>
  <si>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</si>
  <si>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</si>
  <si>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</si>
  <si>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</si>
  <si>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</si>
  <si>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</si>
  <si>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</si>
  <si>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</si>
  <si>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</si>
  <si>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</si>
  <si>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</si>
  <si>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</si>
  <si>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</si>
  <si>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</si>
  <si>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</si>
  <si>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</si>
  <si>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</si>
  <si>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</si>
  <si>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</si>
  <si>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</si>
  <si>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</si>
  <si>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</si>
  <si>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</si>
  <si>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</si>
  <si>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</si>
  <si>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</si>
  <si>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</si>
  <si>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</si>
  <si>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</si>
  <si>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</si>
  <si>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</si>
  <si>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</si>
  <si>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</si>
  <si>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</si>
  <si>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</si>
  <si>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</si>
  <si>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</si>
  <si>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</si>
  <si>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</si>
  <si>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</si>
  <si>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</si>
  <si>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</si>
  <si>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</si>
  <si>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</si>
  <si>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</si>
  <si>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</si>
  <si>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</si>
  <si>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</si>
  <si>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</si>
  <si>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</si>
  <si>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</si>
  <si>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</si>
  <si>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</si>
  <si>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</si>
  <si>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</si>
  <si>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</si>
  <si>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</si>
  <si>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</si>
  <si>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</si>
  <si>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</si>
  <si>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</si>
  <si>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</si>
  <si>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</si>
  <si>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</si>
  <si>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</si>
  <si>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</si>
  <si>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</si>
  <si>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</si>
  <si>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</si>
  <si>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</si>
  <si>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</si>
  <si>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</si>
  <si>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</si>
  <si>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</si>
  <si>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</si>
  <si>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</si>
  <si>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</si>
  <si>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</si>
  <si>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</si>
  <si>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</si>
  <si>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</si>
  <si>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</si>
  <si>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</si>
  <si>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</si>
  <si>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</si>
  <si>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</si>
  <si>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</si>
  <si>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</si>
  <si>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</si>
  <si>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</si>
  <si>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</si>
  <si>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</si>
  <si>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</si>
  <si>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</si>
  <si>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</si>
  <si>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</si>
  <si>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</si>
  <si>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</si>
  <si>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</si>
  <si>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</si>
  <si>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</si>
  <si>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</si>
  <si>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</si>
  <si>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</si>
  <si>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</si>
  <si>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</si>
  <si>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</si>
  <si>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</si>
  <si>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</si>
  <si>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</si>
  <si>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</si>
  <si>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</si>
  <si>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</si>
  <si>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</si>
  <si>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</si>
  <si>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</si>
  <si>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</si>
  <si>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</si>
  <si>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</si>
  <si>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</si>
  <si>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</si>
  <si>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</si>
  <si>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</si>
  <si>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</si>
  <si>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</si>
  <si>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</si>
  <si>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</si>
  <si>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</si>
  <si>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</si>
  <si>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</si>
  <si>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</si>
  <si>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</si>
  <si>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</si>
  <si>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</si>
  <si>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</si>
  <si>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</si>
  <si>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</si>
  <si>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</si>
  <si>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</si>
  <si>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</si>
  <si>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</si>
  <si>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</si>
  <si>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</si>
  <si>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</si>
  <si>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</si>
  <si>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</si>
  <si>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</si>
  <si>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</si>
  <si>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</si>
  <si>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</si>
  <si>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</si>
  <si>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</si>
  <si>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</si>
  <si>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</si>
  <si>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</si>
  <si>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</si>
  <si>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</si>
  <si>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</si>
  <si>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</si>
  <si>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</si>
  <si>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</si>
  <si>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</si>
  <si>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</si>
  <si>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</si>
  <si>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</si>
  <si>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</si>
  <si>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</si>
  <si>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</si>
  <si>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</si>
  <si>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</si>
  <si>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</si>
  <si>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</si>
  <si>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</si>
  <si>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</si>
  <si>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</si>
  <si>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</si>
  <si>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</si>
  <si>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</si>
  <si>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</si>
  <si>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</si>
  <si>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</si>
  <si>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</si>
  <si>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</si>
  <si>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</si>
  <si>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</si>
  <si>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</si>
  <si>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</si>
  <si>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</si>
  <si>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</si>
  <si>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</si>
  <si>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</si>
  <si>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</si>
  <si>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</si>
  <si>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</si>
  <si>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</si>
  <si>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</si>
  <si>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</si>
  <si>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</si>
  <si>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</si>
  <si>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</si>
  <si>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</si>
  <si>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</si>
  <si>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</si>
  <si>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</si>
  <si>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</si>
  <si>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</si>
  <si>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</si>
  <si>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</si>
  <si>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</si>
  <si>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</si>
  <si>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</si>
  <si>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</si>
  <si>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</si>
  <si>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</si>
  <si>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</si>
  <si>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</si>
  <si>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</si>
  <si>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</si>
  <si>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</si>
  <si>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</si>
  <si>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</si>
  <si>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</si>
  <si>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</si>
  <si>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</si>
  <si>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</si>
  <si>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</si>
  <si>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</si>
  <si>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</si>
  <si>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</si>
  <si>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</si>
  <si>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</si>
  <si>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</si>
  <si>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</si>
  <si>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</si>
  <si>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</si>
  <si>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</si>
  <si>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</si>
  <si>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</si>
  <si>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</si>
  <si>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</si>
  <si>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</si>
  <si>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</si>
  <si>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</si>
  <si>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</si>
  <si>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</si>
  <si>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</si>
  <si>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</si>
  <si>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</si>
  <si>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</si>
  <si>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</si>
  <si>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</si>
  <si>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</si>
  <si>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</si>
  <si>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</si>
  <si>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</si>
  <si>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</si>
  <si>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</si>
  <si>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</si>
  <si>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</si>
  <si>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</si>
  <si>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</si>
  <si>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</si>
  <si>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</si>
  <si>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</si>
  <si>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</si>
  <si>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</si>
  <si>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</si>
  <si>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</si>
  <si>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</si>
  <si>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</si>
  <si>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</si>
  <si>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</si>
  <si>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</si>
  <si>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</si>
  <si>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</si>
  <si>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</si>
  <si>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</si>
  <si>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</si>
  <si>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</si>
  <si>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</si>
  <si>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</si>
  <si>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</si>
  <si>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</si>
  <si>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</si>
  <si>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</si>
  <si>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</si>
  <si>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</si>
  <si>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</si>
  <si>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</si>
  <si>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</si>
  <si>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</si>
  <si>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</si>
  <si>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</si>
  <si>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</si>
  <si>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</si>
  <si>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</si>
  <si>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</si>
  <si>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</si>
  <si>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</si>
  <si>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</si>
  <si>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</si>
  <si>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</si>
  <si>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</si>
  <si>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</si>
  <si>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</si>
  <si>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</si>
  <si>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</si>
  <si>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</si>
  <si>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</si>
  <si>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</si>
  <si>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</si>
  <si>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</si>
  <si>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</si>
  <si>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</si>
  <si>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</si>
  <si>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</si>
  <si>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</si>
  <si>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</si>
  <si>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</si>
  <si>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</si>
  <si>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</si>
  <si>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</si>
  <si>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</si>
  <si>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</si>
  <si>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</si>
  <si>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</si>
  <si>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</si>
  <si>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</si>
  <si>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</si>
  <si>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</si>
  <si>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</si>
  <si>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</si>
  <si>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</si>
  <si>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</si>
  <si>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</si>
  <si>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</si>
  <si>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</si>
  <si>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</si>
  <si>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</si>
  <si>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</si>
  <si>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</si>
  <si>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</si>
  <si>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</si>
  <si>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</si>
  <si>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</si>
  <si>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</si>
  <si>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</si>
  <si>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</si>
  <si>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</si>
  <si>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</si>
  <si>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</si>
  <si>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</si>
  <si>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</si>
  <si>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</si>
  <si>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</si>
  <si>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</si>
  <si>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</si>
  <si>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</si>
  <si>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</si>
  <si>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</si>
  <si>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</si>
  <si>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</si>
  <si>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</si>
  <si>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</si>
  <si>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</si>
  <si>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</si>
  <si>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</si>
  <si>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</si>
  <si>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</si>
  <si>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</si>
  <si>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</si>
  <si>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</si>
  <si>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</si>
  <si>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</si>
  <si>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</si>
  <si>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</si>
  <si>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</si>
  <si>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</si>
  <si>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</si>
  <si>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</si>
  <si>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</si>
  <si>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</si>
  <si>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</si>
  <si>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</si>
  <si>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</si>
  <si>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</si>
  <si>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</si>
  <si>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</si>
  <si>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</si>
  <si>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</si>
  <si>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</si>
  <si>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</si>
  <si>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</si>
  <si>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</si>
  <si>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</si>
  <si>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</si>
  <si>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</si>
  <si>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</si>
  <si>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</si>
  <si>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</si>
  <si>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</si>
  <si>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</si>
  <si>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</si>
  <si>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</si>
  <si>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</si>
  <si>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</si>
  <si>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</si>
  <si>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</si>
  <si>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</si>
  <si>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</si>
  <si>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</si>
  <si>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</si>
  <si>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</si>
  <si>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</si>
  <si>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</si>
  <si>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</si>
  <si>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</si>
  <si>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</si>
  <si>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</si>
  <si>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</si>
  <si>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</si>
  <si>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</si>
  <si>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</si>
  <si>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</si>
  <si>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</si>
  <si>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</si>
  <si>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</si>
  <si>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</si>
  <si>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</si>
  <si>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</si>
  <si>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</si>
  <si>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</si>
  <si>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</si>
  <si>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</si>
  <si>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</si>
  <si>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</si>
  <si>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</si>
  <si>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</si>
  <si>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</si>
  <si>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</si>
  <si>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</si>
  <si>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</si>
  <si>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</si>
  <si>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</si>
  <si>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</si>
  <si>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</si>
  <si>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</si>
  <si>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</si>
  <si>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</si>
  <si>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</si>
  <si>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</si>
  <si>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</si>
  <si>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</si>
  <si>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</si>
  <si>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</si>
  <si>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</si>
  <si>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</si>
  <si>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</si>
  <si>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</si>
  <si>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</si>
  <si>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</si>
  <si>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</si>
  <si>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</si>
  <si>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</si>
  <si>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</si>
  <si>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</si>
  <si>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</si>
  <si>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</si>
  <si>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</si>
  <si>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</si>
  <si>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</si>
  <si>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</si>
  <si>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</si>
  <si>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</si>
  <si>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</si>
  <si>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</si>
  <si>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</si>
  <si>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</si>
  <si>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</si>
  <si>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</si>
  <si>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</si>
  <si>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</si>
  <si>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</si>
  <si>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</si>
  <si>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</si>
  <si>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</si>
  <si>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</si>
  <si>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</si>
  <si>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</si>
  <si>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</si>
  <si>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</si>
  <si>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</si>
  <si>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</si>
  <si>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</si>
  <si>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</si>
  <si>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</si>
  <si>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</si>
  <si>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</si>
  <si>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</si>
  <si>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</si>
  <si>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</si>
  <si>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</si>
  <si>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</si>
  <si>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</si>
  <si>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</si>
  <si>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</si>
  <si>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</si>
  <si>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</si>
  <si>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</si>
  <si>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</si>
  <si>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</si>
  <si>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</si>
  <si>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</si>
  <si>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</si>
  <si>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</si>
  <si>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</si>
  <si>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</si>
  <si>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</si>
  <si>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</si>
  <si>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</si>
  <si>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</si>
  <si>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</si>
  <si>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</si>
  <si>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</si>
  <si>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</si>
  <si>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</si>
  <si>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</si>
  <si>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</si>
  <si>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</si>
  <si>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</si>
  <si>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</si>
  <si>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</si>
  <si>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</si>
  <si>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</si>
  <si>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</si>
  <si>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</si>
  <si>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</si>
  <si>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</si>
  <si>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</si>
  <si>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</si>
  <si>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</si>
  <si>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</si>
  <si>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</si>
  <si>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</si>
  <si>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</si>
  <si>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</si>
  <si>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</si>
  <si>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</si>
  <si>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</si>
  <si>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</si>
  <si>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</si>
  <si>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</si>
  <si>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</si>
  <si>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</si>
  <si>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</si>
  <si>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</si>
  <si>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</si>
  <si>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</si>
  <si>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</si>
  <si>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</si>
  <si>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</si>
  <si>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</si>
  <si>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</si>
  <si>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</si>
  <si>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</si>
  <si>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</si>
  <si>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</si>
  <si>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</si>
  <si>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</si>
  <si>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</si>
  <si>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</si>
  <si>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</si>
  <si>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</si>
  <si>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</si>
  <si>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</si>
  <si>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</si>
  <si>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</si>
  <si>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</si>
  <si>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</si>
  <si>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</si>
  <si>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</si>
  <si>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</si>
  <si>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</si>
  <si>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</si>
  <si>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</si>
  <si>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</si>
  <si>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</si>
  <si>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</si>
  <si>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</si>
  <si>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</si>
  <si>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</si>
  <si>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</si>
  <si>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</si>
  <si>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</si>
  <si>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</si>
  <si>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</si>
  <si>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</si>
  <si>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</si>
  <si>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</si>
  <si>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</si>
  <si>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</si>
  <si>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</si>
  <si>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</si>
  <si>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</si>
  <si>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</si>
  <si>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</si>
  <si>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</si>
  <si>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</si>
  <si>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</si>
  <si>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</si>
  <si>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</si>
  <si>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</si>
  <si>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</si>
  <si>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</si>
  <si>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</si>
  <si>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</si>
  <si>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</si>
  <si>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</si>
  <si>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</si>
  <si>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</si>
  <si>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</si>
  <si>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</si>
  <si>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</si>
  <si>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</si>
  <si>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</si>
  <si>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</si>
  <si>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</si>
  <si>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</si>
  <si>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</si>
  <si>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</si>
  <si>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</si>
  <si>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</si>
  <si>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</si>
  <si>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</si>
  <si>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</si>
  <si>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</si>
  <si>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</si>
  <si>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</si>
  <si>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</si>
  <si>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</si>
  <si>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</si>
  <si>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</si>
  <si>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</si>
  <si>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</si>
  <si>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</si>
  <si>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</si>
  <si>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</si>
  <si>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</si>
  <si>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</si>
  <si>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</si>
  <si>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</si>
  <si>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</si>
  <si>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</si>
  <si>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</si>
  <si>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</si>
  <si>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</si>
  <si>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</si>
  <si>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</si>
  <si>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</si>
  <si>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</si>
  <si>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</si>
  <si>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</si>
  <si>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</si>
  <si>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</si>
  <si>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</si>
  <si>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</si>
  <si>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</si>
  <si>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</si>
  <si>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</si>
  <si>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</si>
  <si>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</si>
  <si>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</si>
  <si>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</si>
  <si>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</si>
  <si>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</si>
  <si>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</si>
  <si>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</si>
  <si>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</si>
  <si>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</si>
  <si>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</si>
  <si>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</si>
  <si>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</si>
  <si>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</si>
  <si>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</si>
  <si>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</si>
  <si>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</si>
  <si>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</si>
  <si>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</si>
  <si>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</si>
  <si>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</si>
  <si>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</si>
  <si>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</si>
  <si>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</si>
  <si>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</si>
  <si>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</si>
  <si>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</si>
  <si>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</si>
  <si>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</si>
  <si>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</si>
  <si>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</si>
  <si>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</si>
  <si>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</si>
  <si>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</si>
  <si>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</si>
  <si>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</si>
  <si>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</si>
  <si>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</si>
  <si>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</si>
  <si>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</si>
  <si>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</si>
  <si>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</si>
  <si>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</si>
  <si>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</si>
  <si>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</si>
  <si>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</si>
  <si>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</si>
  <si>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</si>
  <si>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</si>
  <si>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</si>
  <si>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</si>
  <si>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</si>
  <si>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</si>
  <si>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</si>
  <si>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</si>
  <si>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</si>
  <si>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</si>
  <si>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</si>
  <si>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</si>
  <si>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</si>
  <si>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</si>
  <si>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</si>
  <si>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</si>
  <si>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</si>
  <si>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</si>
  <si>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</si>
  <si>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</si>
  <si>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</si>
  <si>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</si>
  <si>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</si>
  <si>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</si>
  <si>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</si>
  <si>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</si>
  <si>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</si>
  <si>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</si>
  <si>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</si>
  <si>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</si>
  <si>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</si>
  <si>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</si>
  <si>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</si>
  <si>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</si>
  <si>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</si>
  <si>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</si>
  <si>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</si>
  <si>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</si>
  <si>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</si>
  <si>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</si>
  <si>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</si>
  <si>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</si>
  <si>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</si>
  <si>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</si>
  <si>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</si>
  <si>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</si>
  <si>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</si>
  <si>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</si>
  <si>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</si>
  <si>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</si>
  <si>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</si>
  <si>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</si>
  <si>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</si>
  <si>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</si>
  <si>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</si>
  <si>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</si>
  <si>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</si>
  <si>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</si>
  <si>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</si>
  <si>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</si>
  <si>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</si>
  <si>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</si>
  <si>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</si>
  <si>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</si>
  <si>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</si>
  <si>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</si>
  <si>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</si>
  <si>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</si>
  <si>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</si>
  <si>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</si>
  <si>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</si>
  <si>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</si>
  <si>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</si>
  <si>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</si>
  <si>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</si>
  <si>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</si>
  <si>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</si>
  <si>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</si>
  <si>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</si>
  <si>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</si>
  <si>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</si>
  <si>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</si>
  <si>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</si>
  <si>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</si>
  <si>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</si>
  <si>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</si>
  <si>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</si>
  <si>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</si>
  <si>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</si>
  <si>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</si>
  <si>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</si>
  <si>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</si>
  <si>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</si>
  <si>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</si>
  <si>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</si>
  <si>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</si>
  <si>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</si>
  <si>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</si>
  <si>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</si>
  <si>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</si>
  <si>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</si>
  <si>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</si>
  <si>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</si>
  <si>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</si>
  <si>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</si>
  <si>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</si>
  <si>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</si>
  <si>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</si>
  <si>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</si>
  <si>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</si>
  <si>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</si>
  <si>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</si>
  <si>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</si>
  <si>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</si>
  <si>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</si>
  <si>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</si>
  <si>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</si>
  <si>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</si>
  <si>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</si>
  <si>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</si>
  <si>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</si>
  <si>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</si>
  <si>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</si>
  <si>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</si>
  <si>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</si>
  <si>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</si>
  <si>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</si>
  <si>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</si>
  <si>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</si>
  <si>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</si>
  <si>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</si>
  <si>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</si>
  <si>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</si>
  <si>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</si>
  <si>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</si>
  <si>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</si>
  <si>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</si>
  <si>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</si>
  <si>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</si>
  <si>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</si>
  <si>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</si>
  <si>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</si>
  <si>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</si>
  <si>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</si>
  <si>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</si>
  <si>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</si>
  <si>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</si>
  <si>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</si>
  <si>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</si>
  <si>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</si>
  <si>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</si>
  <si>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</si>
  <si>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</si>
  <si>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</si>
  <si>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</si>
  <si>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</si>
  <si>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</si>
  <si>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</si>
  <si>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</si>
  <si>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</si>
  <si>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</si>
  <si>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</si>
  <si>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</si>
  <si>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</si>
  <si>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</si>
  <si>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</si>
  <si>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</si>
  <si>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</si>
  <si>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</si>
  <si>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</si>
  <si>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</si>
  <si>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</si>
  <si>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</si>
  <si>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</si>
  <si>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</si>
  <si>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</si>
  <si>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</si>
  <si>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</si>
  <si>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</si>
  <si>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</si>
  <si>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</si>
  <si>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</si>
  <si>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</si>
  <si>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</si>
  <si>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</si>
  <si>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</si>
  <si>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</si>
  <si>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</si>
  <si>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</si>
  <si>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</si>
  <si>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</si>
  <si>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</si>
  <si>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</si>
  <si>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</si>
  <si>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</si>
  <si>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</si>
  <si>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</si>
  <si>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</si>
  <si>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</si>
  <si>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</si>
  <si>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</si>
  <si>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</si>
  <si>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</si>
  <si>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</si>
  <si>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</si>
  <si>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</si>
  <si>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</si>
  <si>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</si>
  <si>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</si>
  <si>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</si>
  <si>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</si>
  <si>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</si>
  <si>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</si>
  <si>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</si>
  <si>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</si>
  <si>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</si>
  <si>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</si>
  <si>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</si>
  <si>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</si>
  <si>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</si>
  <si>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</si>
  <si>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</si>
  <si>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</si>
  <si>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</si>
  <si>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</si>
  <si>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</si>
  <si>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</si>
  <si>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</si>
  <si>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</si>
  <si>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</si>
  <si>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</si>
  <si>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</si>
  <si>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</si>
  <si>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</si>
  <si>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</si>
  <si>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</si>
  <si>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</si>
  <si>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</si>
  <si>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</si>
  <si>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</si>
  <si>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</si>
  <si>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</si>
  <si>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</si>
  <si>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</si>
  <si>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</si>
  <si>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</si>
  <si>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</si>
  <si>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</si>
  <si>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</si>
  <si>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</si>
  <si>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</si>
  <si>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</si>
  <si>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</si>
  <si>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</si>
  <si>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</si>
  <si>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</si>
  <si>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</si>
  <si>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</si>
  <si>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</si>
  <si>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</si>
  <si>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</si>
  <si>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</si>
  <si>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</si>
  <si>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</si>
  <si>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</si>
  <si>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</si>
  <si>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</si>
  <si>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</si>
  <si>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</si>
  <si>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</si>
  <si>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</si>
  <si>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</si>
  <si>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</si>
  <si>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</si>
  <si>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</si>
  <si>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</si>
  <si>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</si>
  <si>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</si>
  <si>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</si>
  <si>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</si>
  <si>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</si>
  <si>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</si>
  <si>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</si>
  <si>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</si>
  <si>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</si>
  <si>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</si>
  <si>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</si>
  <si>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</si>
  <si>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</si>
  <si>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</si>
  <si>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</si>
  <si>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</si>
  <si>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</si>
  <si>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</si>
  <si>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</si>
  <si>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</si>
  <si>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</si>
  <si>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</si>
  <si>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</si>
  <si>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</si>
  <si>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</si>
  <si>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</si>
  <si>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</si>
  <si>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</si>
  <si>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</si>
  <si>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</si>
  <si>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</si>
  <si>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</si>
  <si>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</si>
  <si>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</si>
  <si>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</si>
  <si>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</si>
  <si>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</si>
  <si>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</si>
  <si>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</si>
  <si>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</si>
  <si>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</si>
  <si>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</si>
  <si>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</si>
  <si>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</si>
  <si>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</si>
  <si>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</si>
  <si>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</si>
  <si>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</si>
  <si>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</si>
  <si>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</si>
  <si>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</si>
  <si>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</si>
  <si>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</si>
  <si>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</si>
  <si>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</si>
  <si>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</si>
  <si>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</si>
  <si>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</si>
  <si>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</si>
  <si>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</si>
  <si>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</si>
  <si>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</si>
  <si>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</si>
  <si>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</si>
  <si>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</si>
  <si>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</si>
  <si>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</si>
  <si>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</si>
  <si>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</si>
  <si>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</si>
  <si>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</si>
  <si>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</si>
  <si>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</si>
  <si>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</si>
  <si>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</si>
  <si>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</si>
  <si>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</si>
  <si>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</si>
  <si>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</si>
  <si>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</si>
  <si>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</si>
  <si>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</si>
  <si>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</si>
  <si>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</si>
  <si>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</si>
  <si>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</si>
  <si>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</si>
  <si>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</si>
  <si>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</si>
  <si>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</si>
  <si>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</si>
  <si>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</si>
  <si>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</si>
  <si>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</si>
  <si>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</si>
  <si>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</si>
  <si>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</si>
  <si>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</si>
  <si>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</si>
  <si>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</si>
  <si>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</si>
  <si>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</si>
  <si>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</si>
  <si>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</si>
  <si>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</si>
  <si>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</si>
  <si>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</si>
  <si>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</si>
  <si>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</si>
  <si>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</si>
  <si>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</si>
  <si>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</si>
  <si>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</si>
  <si>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</si>
  <si>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</si>
  <si>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</si>
  <si>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</si>
  <si>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</si>
  <si>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</si>
  <si>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</si>
  <si>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</si>
  <si>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</si>
  <si>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</si>
  <si>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</si>
  <si>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</si>
  <si>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</si>
  <si>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</si>
  <si>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</si>
  <si>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</si>
  <si>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</si>
  <si>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</si>
  <si>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</si>
  <si>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</si>
  <si>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</si>
  <si>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</si>
  <si>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</si>
  <si>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</si>
  <si>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</si>
  <si>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</si>
  <si>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</si>
  <si>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</si>
  <si>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</si>
  <si>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</si>
  <si>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</si>
  <si>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</si>
  <si>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</si>
  <si>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</si>
  <si>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</si>
  <si>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</si>
  <si>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</si>
  <si>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</si>
  <si>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</si>
  <si>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</si>
  <si>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</si>
  <si>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</si>
  <si>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</si>
  <si>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</si>
  <si>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</si>
  <si>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</si>
  <si>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</si>
  <si>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</si>
  <si>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</si>
  <si>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</si>
  <si>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</si>
  <si>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</si>
  <si>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</si>
  <si>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</si>
  <si>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</si>
  <si>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</si>
  <si>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</si>
  <si>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</si>
  <si>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</si>
  <si>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</si>
  <si>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</si>
  <si>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</si>
  <si>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</si>
  <si>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</si>
  <si>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</si>
  <si>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</si>
  <si>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</si>
  <si>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</si>
  <si>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</si>
  <si>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</si>
  <si>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</si>
  <si>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</si>
  <si>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</si>
  <si>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</si>
  <si>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</si>
  <si>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</si>
  <si>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</si>
  <si>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</si>
  <si>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</si>
  <si>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</si>
  <si>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</si>
  <si>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</si>
  <si>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</si>
  <si>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</si>
  <si>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</si>
  <si>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</si>
  <si>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</si>
  <si>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</si>
  <si>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</si>
  <si>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</si>
  <si>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</si>
  <si>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</si>
  <si>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</si>
  <si>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</si>
  <si>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</si>
  <si>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</si>
  <si>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</si>
  <si>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</si>
  <si>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</si>
  <si>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</si>
  <si>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</si>
  <si>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</si>
  <si>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</si>
  <si>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</si>
  <si>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</si>
  <si>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</si>
  <si>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</si>
  <si>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</si>
  <si>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</si>
  <si>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</si>
  <si>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</si>
  <si>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</si>
  <si>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</si>
  <si>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</si>
  <si>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</si>
  <si>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</si>
  <si>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</si>
  <si>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</si>
  <si>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</si>
  <si>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</si>
  <si>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</si>
  <si>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</si>
  <si>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</si>
  <si>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</si>
  <si>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</si>
  <si>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</si>
  <si>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</si>
  <si>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</si>
  <si>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</si>
  <si>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</si>
  <si>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</si>
  <si>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</si>
  <si>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</si>
  <si>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</si>
  <si>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</si>
  <si>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</si>
  <si>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</si>
  <si>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</si>
  <si>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</si>
  <si>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</si>
  <si>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</si>
  <si>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</si>
  <si>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</si>
  <si>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</si>
  <si>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</si>
  <si>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</si>
  <si>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</si>
  <si>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</si>
  <si>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</si>
  <si>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</si>
  <si>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</si>
  <si>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</si>
  <si>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</si>
  <si>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</si>
  <si>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</si>
  <si>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</si>
  <si>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</si>
  <si>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</si>
  <si>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</si>
  <si>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</si>
  <si>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</si>
  <si>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</si>
  <si>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</si>
  <si>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</si>
  <si>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</si>
  <si>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</si>
  <si>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</si>
  <si>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</si>
  <si>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</si>
  <si>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</si>
  <si>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</si>
  <si>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</si>
  <si>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</si>
  <si>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</si>
  <si>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</si>
  <si>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</si>
  <si>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</si>
  <si>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</si>
  <si>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</si>
  <si>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</si>
  <si>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</si>
  <si>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</si>
  <si>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</si>
  <si>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</si>
  <si>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</si>
  <si>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</si>
  <si>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</si>
  <si>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</si>
  <si>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</si>
  <si>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</si>
  <si>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</si>
  <si>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</si>
  <si>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</si>
  <si>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</si>
  <si>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</si>
  <si>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</si>
  <si>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</si>
  <si>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</si>
  <si>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</si>
  <si>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</si>
  <si>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</si>
  <si>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</si>
  <si>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</si>
  <si>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</si>
  <si>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</si>
  <si>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</si>
  <si>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</si>
  <si>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</si>
  <si>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</si>
  <si>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</si>
  <si>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</si>
  <si>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</si>
  <si>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</si>
  <si>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</si>
  <si>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</si>
  <si>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</si>
  <si>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</si>
  <si>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</si>
  <si>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</si>
  <si>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</si>
  <si>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</si>
  <si>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</si>
  <si>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</si>
  <si>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</si>
  <si>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</si>
  <si>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</si>
  <si>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</si>
  <si>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</si>
  <si>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</si>
  <si>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</si>
  <si>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</si>
  <si>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</si>
  <si>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</si>
  <si>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</si>
  <si>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</si>
  <si>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</si>
  <si>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</si>
  <si>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</si>
  <si>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</si>
  <si>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</si>
  <si>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</si>
  <si>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</si>
  <si>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</si>
  <si>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</si>
  <si>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</si>
  <si>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</si>
  <si>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</si>
  <si>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</si>
  <si>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</si>
  <si>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</si>
  <si>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</si>
  <si>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</si>
  <si>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</si>
  <si>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</si>
  <si>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</si>
  <si>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</si>
  <si>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</si>
  <si>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</si>
  <si>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</si>
  <si>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</si>
  <si>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</si>
  <si>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</si>
  <si>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</si>
  <si>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</si>
  <si>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</si>
  <si>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</si>
  <si>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</si>
  <si>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</si>
  <si>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</si>
  <si>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</si>
  <si>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</si>
  <si>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</si>
  <si>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</si>
  <si>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</si>
  <si>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</si>
  <si>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</si>
  <si>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</si>
  <si>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</si>
  <si>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</si>
  <si>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</si>
  <si>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</si>
  <si>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</si>
  <si>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</si>
  <si>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</si>
  <si>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</si>
  <si>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</si>
  <si>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</si>
  <si>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</si>
  <si>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</si>
  <si>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</si>
  <si>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</si>
  <si>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</si>
  <si>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</si>
  <si>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</si>
  <si>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</si>
  <si>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</si>
  <si>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</si>
  <si>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</si>
  <si>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</si>
  <si>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</si>
  <si>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</si>
  <si>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</si>
  <si>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</si>
  <si>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</si>
  <si>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</si>
  <si>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</si>
  <si>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</si>
  <si>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</si>
  <si>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</si>
  <si>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</si>
  <si>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</si>
  <si>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</si>
  <si>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</si>
  <si>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</si>
  <si>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</si>
  <si>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</si>
  <si>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</si>
  <si>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</si>
  <si>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</si>
  <si>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</si>
  <si>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</si>
  <si>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</si>
  <si>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</si>
  <si>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</si>
  <si>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</si>
  <si>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</si>
  <si>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</si>
  <si>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</si>
  <si>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</si>
  <si>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</si>
  <si>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</si>
  <si>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</si>
  <si>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</si>
  <si>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</si>
  <si>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</si>
  <si>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</si>
  <si>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</si>
  <si>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</si>
  <si>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</si>
  <si>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</si>
  <si>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</si>
  <si>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</si>
  <si>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</si>
  <si>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</si>
  <si>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</si>
  <si>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</si>
  <si>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</si>
  <si>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</si>
  <si>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</si>
  <si>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</si>
  <si>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</si>
  <si>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</si>
  <si>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</si>
  <si>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</si>
  <si>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</si>
  <si>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</si>
  <si>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</si>
  <si>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</si>
  <si>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</si>
  <si>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</si>
  <si>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</si>
  <si>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</si>
  <si>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</si>
  <si>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</si>
  <si>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</si>
  <si>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</si>
  <si>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</si>
  <si>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</si>
  <si>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</si>
  <si>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</si>
  <si>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</si>
  <si>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</si>
  <si>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</si>
  <si>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</si>
  <si>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</si>
  <si>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</si>
  <si>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</si>
  <si>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</si>
  <si>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</si>
  <si>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</si>
  <si>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</si>
  <si>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</si>
  <si>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</si>
  <si>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</si>
  <si>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</si>
  <si>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</si>
  <si>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</si>
  <si>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</si>
  <si>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</si>
  <si>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</si>
  <si>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</si>
  <si>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</si>
  <si>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</si>
  <si>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</si>
  <si>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</si>
  <si>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</si>
  <si>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</si>
  <si>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</si>
  <si>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</si>
  <si>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</si>
  <si>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</si>
  <si>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</si>
  <si>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</si>
  <si>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</si>
  <si>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</si>
  <si>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</si>
  <si>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</si>
  <si>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</si>
  <si>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</si>
  <si>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</si>
  <si>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</si>
  <si>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</si>
  <si>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</si>
  <si>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</si>
  <si>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</si>
  <si>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</si>
  <si>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</si>
  <si>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</si>
  <si>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</si>
  <si>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</si>
  <si>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</si>
  <si>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</si>
  <si>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</si>
  <si>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</si>
  <si>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</si>
  <si>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</si>
  <si>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</si>
  <si>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</si>
  <si>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</si>
  <si>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</si>
  <si>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</si>
  <si>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</si>
  <si>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</si>
  <si>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</si>
  <si>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</si>
  <si>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</si>
  <si>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</si>
  <si>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</si>
  <si>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</si>
  <si>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</si>
  <si>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</si>
  <si>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</si>
  <si>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</si>
  <si>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</si>
  <si>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</si>
  <si>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</si>
  <si>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</si>
  <si>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</si>
  <si>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</si>
  <si>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</si>
  <si>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</si>
  <si>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</si>
  <si>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</si>
  <si>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</si>
  <si>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</si>
  <si>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</si>
  <si>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</si>
  <si>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</si>
  <si>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</si>
  <si>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</si>
  <si>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</si>
  <si>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</si>
  <si>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</si>
  <si>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</si>
  <si>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</si>
  <si>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</si>
  <si>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</si>
  <si>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</si>
  <si>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</si>
  <si>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</si>
  <si>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</si>
  <si>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</si>
  <si>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</si>
  <si>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</si>
  <si>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</si>
  <si>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</si>
  <si>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</si>
  <si>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</si>
  <si>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</si>
  <si>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</si>
  <si>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</si>
  <si>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</si>
  <si>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</si>
  <si>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</si>
  <si>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</si>
  <si>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</si>
  <si>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</si>
  <si>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</si>
  <si>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</si>
  <si>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</si>
  <si>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</si>
  <si>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</si>
  <si>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</si>
  <si>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</si>
  <si>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</si>
  <si>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</si>
  <si>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</si>
  <si>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</si>
  <si>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</si>
  <si>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</si>
  <si>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</si>
  <si>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</si>
  <si>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</si>
  <si>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</si>
  <si>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</si>
  <si>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</si>
  <si>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</si>
  <si>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</si>
  <si>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</si>
  <si>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</si>
  <si>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</si>
  <si>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</si>
  <si>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</si>
  <si>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</si>
  <si>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</si>
  <si>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</si>
  <si>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</si>
  <si>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</si>
  <si>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</si>
  <si>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</si>
  <si>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</si>
  <si>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</si>
  <si>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</si>
  <si>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</si>
  <si>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</si>
  <si>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</si>
  <si>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</si>
  <si>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</si>
  <si>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</si>
  <si>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</si>
  <si>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</si>
  <si>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</si>
  <si>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</si>
  <si>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</si>
  <si>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</si>
  <si>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</si>
  <si>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</si>
  <si>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</si>
  <si>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</si>
  <si>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</si>
  <si>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</si>
  <si>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</si>
  <si>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</si>
  <si>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</si>
  <si>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</si>
  <si>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</si>
  <si>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</si>
  <si>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</si>
  <si>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</si>
  <si>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</si>
  <si>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</si>
  <si>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</si>
  <si>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</si>
  <si>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</si>
  <si>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</si>
  <si>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</si>
  <si>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</si>
  <si>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</si>
  <si>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</si>
  <si>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</si>
  <si>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</si>
  <si>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</si>
  <si>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</si>
  <si>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</si>
  <si>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</si>
  <si>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</si>
  <si>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</si>
  <si>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</si>
  <si>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</si>
  <si>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</si>
  <si>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</si>
  <si>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</si>
  <si>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</si>
  <si>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</si>
  <si>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</si>
  <si>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</si>
  <si>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</si>
  <si>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</si>
  <si>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</si>
  <si>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</si>
  <si>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</si>
  <si>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</si>
  <si>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</si>
  <si>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</si>
  <si>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</si>
  <si>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</si>
  <si>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</si>
  <si>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</si>
  <si>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</si>
  <si>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</si>
  <si>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</si>
  <si>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</si>
  <si>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</si>
  <si>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</si>
  <si>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</si>
  <si>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</si>
  <si>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</si>
  <si>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</si>
  <si>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</si>
  <si>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</si>
  <si>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</si>
  <si>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</si>
  <si>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</si>
  <si>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</si>
  <si>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</si>
  <si>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</si>
  <si>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</si>
  <si>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</si>
  <si>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</si>
  <si>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</si>
  <si>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</si>
  <si>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</si>
  <si>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</si>
  <si>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</si>
  <si>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</si>
  <si>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</si>
  <si>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</si>
  <si>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</si>
  <si>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</si>
  <si>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</si>
  <si>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</si>
  <si>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</si>
  <si>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</si>
  <si>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</si>
  <si>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</si>
  <si>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</si>
  <si>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</si>
  <si>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</si>
  <si>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</si>
  <si>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</si>
  <si>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</si>
  <si>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</si>
  <si>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</si>
  <si>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</si>
  <si>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</si>
  <si>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</si>
  <si>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</si>
  <si>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</si>
  <si>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</si>
  <si>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</si>
  <si>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</si>
  <si>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</si>
  <si>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</si>
  <si>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</si>
  <si>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</si>
  <si>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</si>
  <si>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</si>
  <si>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</si>
  <si>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</si>
  <si>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</si>
  <si>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</si>
  <si>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</si>
  <si>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</si>
  <si>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</si>
  <si>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</si>
  <si>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</si>
  <si>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</si>
  <si>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</si>
  <si>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</si>
  <si>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</si>
  <si>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</si>
  <si>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</si>
  <si>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</si>
  <si>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</si>
  <si>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</si>
  <si>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</si>
  <si>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</si>
  <si>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</si>
  <si>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</si>
  <si>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</si>
  <si>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</si>
  <si>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</si>
  <si>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</si>
  <si>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</si>
  <si>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</si>
  <si>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</si>
  <si>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</si>
  <si>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</si>
  <si>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</si>
  <si>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</si>
  <si>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</si>
  <si>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</si>
  <si>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</si>
  <si>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</si>
  <si>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</si>
  <si>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</si>
  <si>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</si>
  <si>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</si>
  <si>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</si>
  <si>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</si>
  <si>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</si>
  <si>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</si>
  <si>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</si>
  <si>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</si>
  <si>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</si>
  <si>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</si>
  <si>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</si>
  <si>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</si>
  <si>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</si>
  <si>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</si>
  <si>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</si>
  <si>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</si>
  <si>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</si>
  <si>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</si>
  <si>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</si>
  <si>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</si>
  <si>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</si>
  <si>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</si>
  <si>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</si>
  <si>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</si>
  <si>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</si>
  <si>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</si>
  <si>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</si>
  <si>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</si>
  <si>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</si>
  <si>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</si>
  <si>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</si>
  <si>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</si>
  <si>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</si>
  <si>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</si>
  <si>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</si>
  <si>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</si>
  <si>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</si>
  <si>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</si>
  <si>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</si>
  <si>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</si>
  <si>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</si>
  <si>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</si>
  <si>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</si>
  <si>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</si>
  <si>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</si>
  <si>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</si>
  <si>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</si>
  <si>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</si>
  <si>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</si>
  <si>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</si>
  <si>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</si>
  <si>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</si>
  <si>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</si>
  <si>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</si>
  <si>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</si>
  <si>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</si>
  <si>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</si>
  <si>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</si>
  <si>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</si>
  <si>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</si>
  <si>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</si>
  <si>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</si>
  <si>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</si>
  <si>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</si>
  <si>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</si>
  <si>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</si>
  <si>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</si>
  <si>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</si>
  <si>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</si>
  <si>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</si>
  <si>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</si>
  <si>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</si>
  <si>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</si>
  <si>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</si>
  <si>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</si>
  <si>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</si>
  <si>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</si>
  <si>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</si>
  <si>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</si>
  <si>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</si>
  <si>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</si>
  <si>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</si>
  <si>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</si>
  <si>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</si>
  <si>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</si>
  <si>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</si>
  <si>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</si>
  <si>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</si>
  <si>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</si>
  <si>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</si>
  <si>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</si>
  <si>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</si>
  <si>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</si>
  <si>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</si>
  <si>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</si>
  <si>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</si>
  <si>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</si>
  <si>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</si>
  <si>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</si>
  <si>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</si>
  <si>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</si>
  <si>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</si>
  <si>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</si>
  <si>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</si>
  <si>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</si>
  <si>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</si>
  <si>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</si>
  <si>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</si>
  <si>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</si>
  <si>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</si>
  <si>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</si>
  <si>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</si>
  <si>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</si>
  <si>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</si>
  <si>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</si>
  <si>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</si>
  <si>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</si>
  <si>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</si>
  <si>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</si>
  <si>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</si>
  <si>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</si>
  <si>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</si>
  <si>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</si>
  <si>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</si>
  <si>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</si>
  <si>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</si>
  <si>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</si>
  <si>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</si>
  <si>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</si>
  <si>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</si>
  <si>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</si>
  <si>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</si>
  <si>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</si>
  <si>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</si>
  <si>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</si>
  <si>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</si>
  <si>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</si>
  <si>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</si>
  <si>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</si>
  <si>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</si>
  <si>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</si>
  <si>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</si>
  <si>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</si>
  <si>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</si>
  <si>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</si>
  <si>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</si>
  <si>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</si>
  <si>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</si>
  <si>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</si>
  <si>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</si>
  <si>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</si>
  <si>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</si>
  <si>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</si>
  <si>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</si>
  <si>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</si>
  <si>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</si>
  <si>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</si>
  <si>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</si>
  <si>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</si>
  <si>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</si>
  <si>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</si>
  <si>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</si>
  <si>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</si>
  <si>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</si>
  <si>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</si>
  <si>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</si>
  <si>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</si>
  <si>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</si>
  <si>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</si>
  <si>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</si>
  <si>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</si>
  <si>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</si>
  <si>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</si>
  <si>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</si>
  <si>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</si>
  <si>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</si>
  <si>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</si>
  <si>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</si>
  <si>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</si>
  <si>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</si>
  <si>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</si>
  <si>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</si>
  <si>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</si>
  <si>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</si>
  <si>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</si>
  <si>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</si>
  <si>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</si>
  <si>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</si>
  <si>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</si>
  <si>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</si>
  <si>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</si>
  <si>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</si>
  <si>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</si>
  <si>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</si>
  <si>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</si>
  <si>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</si>
  <si>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</si>
  <si>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</si>
  <si>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</si>
  <si>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</si>
  <si>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</si>
  <si>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</si>
  <si>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</si>
  <si>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</si>
  <si>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</si>
  <si>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</si>
  <si>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</si>
  <si>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</si>
  <si>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</si>
  <si>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</si>
  <si>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</si>
  <si>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</si>
  <si>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</si>
  <si>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</si>
  <si>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</si>
  <si>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</si>
  <si>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</si>
  <si>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</si>
  <si>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</si>
  <si>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</si>
  <si>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</si>
  <si>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</si>
  <si>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</si>
  <si>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</si>
  <si>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</si>
  <si>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</si>
  <si>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</si>
  <si>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</si>
  <si>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</si>
  <si>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</si>
  <si>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</si>
  <si>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</si>
  <si>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</si>
  <si>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</si>
  <si>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</si>
  <si>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</si>
  <si>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</si>
  <si>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</si>
  <si>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</si>
  <si>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</si>
  <si>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</si>
  <si>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</si>
  <si>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</si>
  <si>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</si>
  <si>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</si>
  <si>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</si>
  <si>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</si>
  <si>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</si>
  <si>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</si>
  <si>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</si>
  <si>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</si>
  <si>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</si>
  <si>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</si>
  <si>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</si>
  <si>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</si>
  <si>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</si>
  <si>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</si>
  <si>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</si>
  <si>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</si>
  <si>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</si>
  <si>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</si>
  <si>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</si>
  <si>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</si>
  <si>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</si>
  <si>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</si>
  <si>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</si>
  <si>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</si>
  <si>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</si>
  <si>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</si>
  <si>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</si>
  <si>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</si>
  <si>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</si>
  <si>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</si>
  <si>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</si>
  <si>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</si>
  <si>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</si>
  <si>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</si>
  <si>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</si>
  <si>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</si>
  <si>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</si>
  <si>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</si>
  <si>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</si>
  <si>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</si>
  <si>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</si>
  <si>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</si>
  <si>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</si>
  <si>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</si>
  <si>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</si>
  <si>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</si>
  <si>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</si>
  <si>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</si>
  <si>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</si>
  <si>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</si>
  <si>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</si>
  <si>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</si>
  <si>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</si>
  <si>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</si>
  <si>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</si>
  <si>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</si>
  <si>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</si>
  <si>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</si>
  <si>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</si>
  <si>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</si>
  <si>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</si>
  <si>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</si>
  <si>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</si>
  <si>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</si>
  <si>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</si>
  <si>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</si>
  <si>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</si>
  <si>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</si>
  <si>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</si>
  <si>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</si>
  <si>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</si>
  <si>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</si>
  <si>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</si>
  <si>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</si>
  <si>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</si>
  <si>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</si>
  <si>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</si>
  <si>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</si>
  <si>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</si>
  <si>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</si>
  <si>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</si>
  <si>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</si>
  <si>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</si>
  <si>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</si>
  <si>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</si>
  <si>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</si>
  <si>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</si>
  <si>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</si>
  <si>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</si>
  <si>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</si>
  <si>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</si>
  <si>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</si>
  <si>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</si>
  <si>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</si>
  <si>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</si>
  <si>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</si>
  <si>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</si>
  <si>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</si>
  <si>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</si>
  <si>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</si>
  <si>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</si>
  <si>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</si>
  <si>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</si>
  <si>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</si>
  <si>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</si>
  <si>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</si>
  <si>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</si>
  <si>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</si>
  <si>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</si>
  <si>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</si>
  <si>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</si>
  <si>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</si>
  <si>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</si>
  <si>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</si>
  <si>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</si>
  <si>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</si>
  <si>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</si>
  <si>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</si>
  <si>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</si>
  <si>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</si>
  <si>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</si>
  <si>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</si>
  <si>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</si>
  <si>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</si>
  <si>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</si>
  <si>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</si>
  <si>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</si>
  <si>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</si>
  <si>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</si>
  <si>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</si>
  <si>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</si>
  <si>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</si>
  <si>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</si>
  <si>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</si>
  <si>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</si>
  <si>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</si>
  <si>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</si>
  <si>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</si>
  <si>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</si>
  <si>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</si>
  <si>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</si>
  <si>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</si>
  <si>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</si>
  <si>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</si>
  <si>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</si>
  <si>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</si>
  <si>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</si>
  <si>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</si>
  <si>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</si>
  <si>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</si>
  <si>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</si>
  <si>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</si>
  <si>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</si>
  <si>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</si>
  <si>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</si>
  <si>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</si>
  <si>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</si>
  <si>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</si>
  <si>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</si>
  <si>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</si>
  <si>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</si>
  <si>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</si>
  <si>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</si>
  <si>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</si>
  <si>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</si>
  <si>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</si>
  <si>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</si>
  <si>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</si>
  <si>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</si>
  <si>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</si>
  <si>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</si>
  <si>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</si>
  <si>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</si>
  <si>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</si>
  <si>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</si>
  <si>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</si>
  <si>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</si>
  <si>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</si>
  <si>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</si>
  <si>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</si>
  <si>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</si>
  <si>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</si>
  <si>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</si>
  <si>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</si>
  <si>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</si>
  <si>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</si>
  <si>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</si>
  <si>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</si>
  <si>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</si>
  <si>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</si>
  <si>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</si>
  <si>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</si>
  <si>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</si>
  <si>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</si>
  <si>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</si>
  <si>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</si>
  <si>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</si>
  <si>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</si>
  <si>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</si>
  <si>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</si>
  <si>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</si>
  <si>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</si>
  <si>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</si>
  <si>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</si>
  <si>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</si>
  <si>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</si>
  <si>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</si>
  <si>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</si>
  <si>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</si>
  <si>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</si>
  <si>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</si>
  <si>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</si>
  <si>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</si>
  <si>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</si>
  <si>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</si>
  <si>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</si>
  <si>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</si>
  <si>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</si>
  <si>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</si>
  <si>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</si>
  <si>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</si>
  <si>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</si>
  <si>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</si>
  <si>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</si>
  <si>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</si>
  <si>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</si>
  <si>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</si>
  <si>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</si>
  <si>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</si>
  <si>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</si>
  <si>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</si>
  <si>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</si>
  <si>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</si>
  <si>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</si>
  <si>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</si>
  <si>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</si>
  <si>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</si>
  <si>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</si>
  <si>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</si>
  <si>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</si>
  <si>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</si>
  <si>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</si>
  <si>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</si>
  <si>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</si>
  <si>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</si>
  <si>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</si>
  <si>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</si>
  <si>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</si>
  <si>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</si>
  <si>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</si>
  <si>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</si>
  <si>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</si>
  <si>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</si>
  <si>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</si>
  <si>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</si>
  <si>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</si>
  <si>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</si>
  <si>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</si>
  <si>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</si>
  <si>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</si>
  <si>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</si>
  <si>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</si>
  <si>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</si>
  <si>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</si>
  <si>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</si>
  <si>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</si>
  <si>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</si>
  <si>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</si>
  <si>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</si>
  <si>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</si>
  <si>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</si>
  <si>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</si>
  <si>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</si>
  <si>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</si>
  <si>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</si>
  <si>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</si>
  <si>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</si>
  <si>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</si>
  <si>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</si>
  <si>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</si>
  <si>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</si>
  <si>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</si>
  <si>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</si>
  <si>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</si>
  <si>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</si>
  <si>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</si>
  <si>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</si>
  <si>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</si>
  <si>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</si>
  <si>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</si>
  <si>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</si>
  <si>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</si>
  <si>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</si>
  <si>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</si>
  <si>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</si>
  <si>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</si>
  <si>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</si>
  <si>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</si>
  <si>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</si>
  <si>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</si>
  <si>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</si>
  <si>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</si>
  <si>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</si>
  <si>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</si>
  <si>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</si>
  <si>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</si>
  <si>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</si>
  <si>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</si>
  <si>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</si>
  <si>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</si>
  <si>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</si>
  <si>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</si>
  <si>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</si>
  <si>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</si>
  <si>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</si>
  <si>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</si>
  <si>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</si>
  <si>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</si>
  <si>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</si>
  <si>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</si>
  <si>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</si>
  <si>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</si>
  <si>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</si>
  <si>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</si>
  <si>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</si>
  <si>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</si>
  <si>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</si>
  <si>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</si>
  <si>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</si>
  <si>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</si>
  <si>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</si>
  <si>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</si>
  <si>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</si>
  <si>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</si>
  <si>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</si>
  <si>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</si>
  <si>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</si>
  <si>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</si>
  <si>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</si>
  <si>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</si>
  <si>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</si>
  <si>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</si>
  <si>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</si>
  <si>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</si>
  <si>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</si>
  <si>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</si>
  <si>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</si>
  <si>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</si>
  <si>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</si>
  <si>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</si>
  <si>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</si>
  <si>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</si>
  <si>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</si>
  <si>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</si>
  <si>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</si>
  <si>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</si>
  <si>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</si>
  <si>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</si>
  <si>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</si>
  <si>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</si>
  <si>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</si>
  <si>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</si>
  <si>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</si>
  <si>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</si>
  <si>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</si>
  <si>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</si>
  <si>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</si>
  <si>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</si>
  <si>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</si>
  <si>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</si>
  <si>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</si>
  <si>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</si>
  <si>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</si>
  <si>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</si>
  <si>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</si>
  <si>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</si>
  <si>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</si>
  <si>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</si>
  <si>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</si>
  <si>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</si>
  <si>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</si>
  <si>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</si>
  <si>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</si>
  <si>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</si>
  <si>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</si>
  <si>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</si>
  <si>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</si>
  <si>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</si>
  <si>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</si>
  <si>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</si>
  <si>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</si>
  <si>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</si>
  <si>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</si>
  <si>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</si>
  <si>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</si>
  <si>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</si>
  <si>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</si>
  <si>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</si>
  <si>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</si>
  <si>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</si>
  <si>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</si>
  <si>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</si>
  <si>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</si>
  <si>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</si>
  <si>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</si>
  <si>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</si>
  <si>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</si>
  <si>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</si>
  <si>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</si>
  <si>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</si>
  <si>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</si>
  <si>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</si>
  <si>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</si>
  <si>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</si>
  <si>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</si>
  <si>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</si>
  <si>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</si>
  <si>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</si>
  <si>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</si>
  <si>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</si>
  <si>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</si>
  <si>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</si>
  <si>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</si>
  <si>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</si>
  <si>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</si>
  <si>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</si>
  <si>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</si>
  <si>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</si>
  <si>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</si>
  <si>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</si>
  <si>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</si>
  <si>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</si>
  <si>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</si>
  <si>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</si>
  <si>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</si>
  <si>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</si>
  <si>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</si>
  <si>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</si>
  <si>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</si>
  <si>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</si>
  <si>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</si>
  <si>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</si>
  <si>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</si>
  <si>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</si>
  <si>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</si>
  <si>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</si>
  <si>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</si>
  <si>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</si>
  <si>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</si>
  <si>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</si>
  <si>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</si>
  <si>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</si>
  <si>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</si>
  <si>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</si>
  <si>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</si>
  <si>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</si>
  <si>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</si>
  <si>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</si>
  <si>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</si>
  <si>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</si>
  <si>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</si>
  <si>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</si>
  <si>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</si>
  <si>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</si>
  <si>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</si>
  <si>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</si>
  <si>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</si>
  <si>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</si>
  <si>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</si>
  <si>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</si>
  <si>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</si>
  <si>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</si>
  <si>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</si>
  <si>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</si>
  <si>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</si>
  <si>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</si>
  <si>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</si>
  <si>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</si>
  <si>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</si>
  <si>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</si>
  <si>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</si>
  <si>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</si>
  <si>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</si>
  <si>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</si>
  <si>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</si>
  <si>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</si>
  <si>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</si>
  <si>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</si>
  <si>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</si>
  <si>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</si>
  <si>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</si>
  <si>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</si>
  <si>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</si>
  <si>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</si>
  <si>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</si>
  <si>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</si>
  <si>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</si>
  <si>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</si>
  <si>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</si>
  <si>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</si>
  <si>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</si>
  <si>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</si>
  <si>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</si>
  <si>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</si>
  <si>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</si>
  <si>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</si>
  <si>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</si>
  <si>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</si>
  <si>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</si>
  <si>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</si>
  <si>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</si>
  <si>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</si>
  <si>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</si>
  <si>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</si>
  <si>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</si>
  <si>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</si>
  <si>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</si>
  <si>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</si>
  <si>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</si>
  <si>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</si>
  <si>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</si>
  <si>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</si>
  <si>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</si>
  <si>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</si>
  <si>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</si>
  <si>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</si>
  <si>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</si>
  <si>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</si>
  <si>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</si>
  <si>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</si>
  <si>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</si>
  <si>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</si>
  <si>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</si>
  <si>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</si>
  <si>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</si>
  <si>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</si>
  <si>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</si>
  <si>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</si>
  <si>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</si>
  <si>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</si>
  <si>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</si>
  <si>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</si>
  <si>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</si>
  <si>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</si>
  <si>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</si>
  <si>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</si>
  <si>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</si>
  <si>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</si>
  <si>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</si>
  <si>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</si>
  <si>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</si>
  <si>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</si>
  <si>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</si>
  <si>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</si>
  <si>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</si>
  <si>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</si>
  <si>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</si>
  <si>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</si>
  <si>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</si>
  <si>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</si>
  <si>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</si>
  <si>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</si>
  <si>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</si>
  <si>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</si>
  <si>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</si>
  <si>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</si>
  <si>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</si>
  <si>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</si>
  <si>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</si>
  <si>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</si>
  <si>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</si>
  <si>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</si>
  <si>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</si>
  <si>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</si>
  <si>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</si>
  <si>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</si>
  <si>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</si>
  <si>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</si>
  <si>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</si>
  <si>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</si>
  <si>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</si>
  <si>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</si>
  <si>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</si>
  <si>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</si>
  <si>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</si>
  <si>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</si>
  <si>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</si>
  <si>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</si>
  <si>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</si>
  <si>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</si>
  <si>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</si>
  <si>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</si>
  <si>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</si>
  <si>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</si>
  <si>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</si>
  <si>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</si>
  <si>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</si>
  <si>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</si>
  <si>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</si>
  <si>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</si>
  <si>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</si>
  <si>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</si>
  <si>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</si>
  <si>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</si>
  <si>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</si>
  <si>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</si>
  <si>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</si>
  <si>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</si>
  <si>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</si>
  <si>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</si>
  <si>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</si>
  <si>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</si>
  <si>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</si>
  <si>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</si>
  <si>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</si>
  <si>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</si>
  <si>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</si>
  <si>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</si>
  <si>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</si>
  <si>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</si>
  <si>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</si>
  <si>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</si>
  <si>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</si>
  <si>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</si>
  <si>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</si>
  <si>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</si>
  <si>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</si>
  <si>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</si>
  <si>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</si>
  <si>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</si>
  <si>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</si>
  <si>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</si>
  <si>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</si>
  <si>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</si>
  <si>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</si>
  <si>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</si>
  <si>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</si>
  <si>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</si>
  <si>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</si>
  <si>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</si>
  <si>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</si>
  <si>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</si>
  <si>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</si>
  <si>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</si>
  <si>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</si>
  <si>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</si>
  <si>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</si>
  <si>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</si>
  <si>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</si>
  <si>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</si>
  <si>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</si>
  <si>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</si>
  <si>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</si>
  <si>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</si>
  <si>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</si>
  <si>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</si>
  <si>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</si>
  <si>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</si>
  <si>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</si>
  <si>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</si>
  <si>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</si>
  <si>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</si>
  <si>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</si>
  <si>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</si>
  <si>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</si>
  <si>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</si>
  <si>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</si>
  <si>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</si>
  <si>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</si>
  <si>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</si>
  <si>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</si>
  <si>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</si>
  <si>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</si>
  <si>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</si>
  <si>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</si>
  <si>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</si>
  <si>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</si>
  <si>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</si>
  <si>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</si>
  <si>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</si>
  <si>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</si>
  <si>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</si>
  <si>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</si>
  <si>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</si>
  <si>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</si>
  <si>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</si>
  <si>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</si>
  <si>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</si>
  <si>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</si>
  <si>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</si>
  <si>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</si>
  <si>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</si>
  <si>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</si>
  <si>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</si>
  <si>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</si>
  <si>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</si>
  <si>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</si>
  <si>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</si>
  <si>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</si>
  <si>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</si>
  <si>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</si>
  <si>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</si>
  <si>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</si>
  <si>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</si>
  <si>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</si>
  <si>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</si>
  <si>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</si>
  <si>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</si>
  <si>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</si>
  <si>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</si>
  <si>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</si>
  <si>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</si>
  <si>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</si>
  <si>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</si>
  <si>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</si>
  <si>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</si>
  <si>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</si>
  <si>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</si>
  <si>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</si>
  <si>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</si>
  <si>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</si>
  <si>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</si>
  <si>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</si>
  <si>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</si>
  <si>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</si>
  <si>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</si>
  <si>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</si>
  <si>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</si>
  <si>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</si>
  <si>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</si>
  <si>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</si>
  <si>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</si>
  <si>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</si>
  <si>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</si>
  <si>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</si>
  <si>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</si>
  <si>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</si>
  <si>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</si>
  <si>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</si>
  <si>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</si>
  <si>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</si>
  <si>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</si>
  <si>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</si>
  <si>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</si>
  <si>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</si>
  <si>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</si>
  <si>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</si>
  <si>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</si>
  <si>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</si>
  <si>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</si>
  <si>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</si>
  <si>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</si>
  <si>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</si>
  <si>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</si>
  <si>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</si>
  <si>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</si>
  <si>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</si>
  <si>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</si>
  <si>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</si>
  <si>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</si>
  <si>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</si>
  <si>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</si>
  <si>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</si>
  <si>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</si>
  <si>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</si>
  <si>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</si>
  <si>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</si>
  <si>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</si>
  <si>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</si>
  <si>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</si>
  <si>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</si>
  <si>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</si>
  <si>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</si>
  <si>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</si>
  <si>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</si>
  <si>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</si>
  <si>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</si>
  <si>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</si>
  <si>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</si>
  <si>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</si>
  <si>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</si>
  <si>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</si>
  <si>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</si>
  <si>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</si>
  <si>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</si>
  <si>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</si>
  <si>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</si>
  <si>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</si>
  <si>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</si>
  <si>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</si>
  <si>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</si>
  <si>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</si>
  <si>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</si>
  <si>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</si>
  <si>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</si>
  <si>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</si>
  <si>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</si>
  <si>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</si>
  <si>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</si>
  <si>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</si>
  <si>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</si>
  <si>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</si>
  <si>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</si>
  <si>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</si>
  <si>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</si>
  <si>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</si>
  <si>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</si>
  <si>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</si>
  <si>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</si>
  <si>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</si>
  <si>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</si>
  <si>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</si>
  <si>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</si>
  <si>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</si>
  <si>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</si>
  <si>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</si>
  <si>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</si>
  <si>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</si>
  <si>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</si>
  <si>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</si>
  <si>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</si>
  <si>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</si>
  <si>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</si>
  <si>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</si>
  <si>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</si>
  <si>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</si>
  <si>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</si>
  <si>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</si>
  <si>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</si>
  <si>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</si>
  <si>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</si>
  <si>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</si>
  <si>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</si>
  <si>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</si>
  <si>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</si>
  <si>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</si>
  <si>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</si>
  <si>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</si>
  <si>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</si>
  <si>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</si>
  <si>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</si>
  <si>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</si>
  <si>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</si>
  <si>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</si>
  <si>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</si>
  <si>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</si>
  <si>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</si>
  <si>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</si>
  <si>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</si>
  <si>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</si>
  <si>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</si>
  <si>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</si>
  <si>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</si>
  <si>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</si>
  <si>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</si>
  <si>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</si>
  <si>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</si>
  <si>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</si>
  <si>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</si>
  <si>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</si>
  <si>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</si>
  <si>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</si>
  <si>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</si>
  <si>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</si>
  <si>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</si>
  <si>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</si>
  <si>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</si>
  <si>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</si>
  <si>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</si>
  <si>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</si>
  <si>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</si>
  <si>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</si>
  <si>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</si>
  <si>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</si>
  <si>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</si>
  <si>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</si>
  <si>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</si>
  <si>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</si>
  <si>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</si>
  <si>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</si>
  <si>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</si>
  <si>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</si>
  <si>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</si>
  <si>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</si>
  <si>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</si>
  <si>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</si>
  <si>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</si>
  <si>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</si>
  <si>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</si>
  <si>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</si>
  <si>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</si>
  <si>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</si>
  <si>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</si>
  <si>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</si>
  <si>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</si>
  <si>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</si>
  <si>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</si>
  <si>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</si>
  <si>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</si>
  <si>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</si>
  <si>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</si>
  <si>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</si>
  <si>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</si>
  <si>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</si>
  <si>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</si>
  <si>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</si>
  <si>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</si>
  <si>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</si>
  <si>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</si>
  <si>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</si>
  <si>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</si>
  <si>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</si>
  <si>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</si>
  <si>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</si>
  <si>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</si>
  <si>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</si>
  <si>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</si>
  <si>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</si>
  <si>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</si>
  <si>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</si>
  <si>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</si>
  <si>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</si>
  <si>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</si>
  <si>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</si>
  <si>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</si>
  <si>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</si>
  <si>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</si>
  <si>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</si>
  <si>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</si>
  <si>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</si>
  <si>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</si>
  <si>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</si>
  <si>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</si>
  <si>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</si>
  <si>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</si>
  <si>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</si>
  <si>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</si>
  <si>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</si>
  <si>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</si>
  <si>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</si>
  <si>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</si>
  <si>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</si>
  <si>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</si>
  <si>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</si>
  <si>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</si>
  <si>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</si>
  <si>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</si>
  <si>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</si>
  <si>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</si>
  <si>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</si>
  <si>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</si>
  <si>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</si>
  <si>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</si>
  <si>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</si>
  <si>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</si>
  <si>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</si>
  <si>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</si>
  <si>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</si>
  <si>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</si>
  <si>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</si>
  <si>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</si>
  <si>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</si>
  <si>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</si>
  <si>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</si>
  <si>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</si>
  <si>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</si>
  <si>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</si>
  <si>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</si>
  <si>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</si>
  <si>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</si>
  <si>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</si>
  <si>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</si>
  <si>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</si>
  <si>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</si>
  <si>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</si>
  <si>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</si>
  <si>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</si>
  <si>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</si>
  <si>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</si>
  <si>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</si>
  <si>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</si>
  <si>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</si>
  <si>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</si>
  <si>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</si>
  <si>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</si>
  <si>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</si>
  <si>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</si>
  <si>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</si>
  <si>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</si>
  <si>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</si>
  <si>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</si>
  <si>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</si>
  <si>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</si>
  <si>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</si>
  <si>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</si>
  <si>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</si>
  <si>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</si>
  <si>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</si>
  <si>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</si>
  <si>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</si>
  <si>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</si>
  <si>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</si>
  <si>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</si>
  <si>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</si>
  <si>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</si>
  <si>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</si>
  <si>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</si>
  <si>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</si>
  <si>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</si>
  <si>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</si>
  <si>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</si>
  <si>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</si>
  <si>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</si>
  <si>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</si>
  <si>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</si>
  <si>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</si>
  <si>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</si>
  <si>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</si>
  <si>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</si>
  <si>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</si>
  <si>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</si>
  <si>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</si>
  <si>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</si>
  <si>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</si>
  <si>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</si>
  <si>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</si>
  <si>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</si>
  <si>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</si>
  <si>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</si>
  <si>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</si>
  <si>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</si>
  <si>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</si>
  <si>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</si>
  <si>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</si>
  <si>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</si>
  <si>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</si>
  <si>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</si>
  <si>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</si>
  <si>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</si>
  <si>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</si>
  <si>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</si>
  <si>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</si>
  <si>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</si>
  <si>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</si>
  <si>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</si>
  <si>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</si>
  <si>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</si>
  <si>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</si>
  <si>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</si>
  <si>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</si>
  <si>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</si>
  <si>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</si>
  <si>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</si>
  <si>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</si>
  <si>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</si>
  <si>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</si>
  <si>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</si>
  <si>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</si>
  <si>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</si>
  <si>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</si>
  <si>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</si>
  <si>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</si>
  <si>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</si>
  <si>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</si>
  <si>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</si>
  <si>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</si>
  <si>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</si>
  <si>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</si>
  <si>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</si>
  <si>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</si>
  <si>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</si>
  <si>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</si>
  <si>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</si>
  <si>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</si>
  <si>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</si>
  <si>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</si>
  <si>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</si>
  <si>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</si>
  <si>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</si>
  <si>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</si>
  <si>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</si>
  <si>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</si>
  <si>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</si>
  <si>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</si>
  <si>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</si>
  <si>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</si>
  <si>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</si>
  <si>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</si>
  <si>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</si>
  <si>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</si>
  <si>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</si>
  <si>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</si>
  <si>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</si>
  <si>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</si>
  <si>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</si>
  <si>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</si>
  <si>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</si>
  <si>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</si>
  <si>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</si>
  <si>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</si>
  <si>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</si>
  <si>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</si>
  <si>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</si>
  <si>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</si>
  <si>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</si>
  <si>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</si>
  <si>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</si>
  <si>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</si>
  <si>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</si>
  <si>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</si>
  <si>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</si>
  <si>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</si>
  <si>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</si>
  <si>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</si>
  <si>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</si>
  <si>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</si>
  <si>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</si>
  <si>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</si>
  <si>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</si>
  <si>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</si>
  <si>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</si>
  <si>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</si>
  <si>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</si>
  <si>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</si>
  <si>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</si>
  <si>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</si>
  <si>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</si>
  <si>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</si>
  <si>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</si>
  <si>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</si>
  <si>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</si>
  <si>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</si>
  <si>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</si>
  <si>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</si>
  <si>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</si>
  <si>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</si>
  <si>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</si>
  <si>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</si>
  <si>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</si>
  <si>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</si>
  <si>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</si>
  <si>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</si>
  <si>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</si>
  <si>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</si>
  <si>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</si>
  <si>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</si>
  <si>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</si>
  <si>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</si>
  <si>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</si>
  <si>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</si>
  <si>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</si>
  <si>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</si>
  <si>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</si>
  <si>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</si>
  <si>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</si>
  <si>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</si>
  <si>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</si>
  <si>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</si>
  <si>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</si>
  <si>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</si>
  <si>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</si>
  <si>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</si>
  <si>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</si>
  <si>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</si>
  <si>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</si>
  <si>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</si>
  <si>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</si>
  <si>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</si>
  <si>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</si>
  <si>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</si>
  <si>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</si>
  <si>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</si>
  <si>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</si>
  <si>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</si>
  <si>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</si>
  <si>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</si>
  <si>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</si>
  <si>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</si>
  <si>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</si>
  <si>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</si>
  <si>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</si>
  <si>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</si>
  <si>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</si>
  <si>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</si>
  <si>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</si>
  <si>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</si>
  <si>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</si>
  <si>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</si>
  <si>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</si>
  <si>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</si>
  <si>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</si>
  <si>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</si>
  <si>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</si>
  <si>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</si>
  <si>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</si>
  <si>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</si>
  <si>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</si>
  <si>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</si>
  <si>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</si>
  <si>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</si>
  <si>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</si>
  <si>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</si>
  <si>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</si>
  <si>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</si>
  <si>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</si>
  <si>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</si>
  <si>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</si>
  <si>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</si>
  <si>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</si>
  <si>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</si>
  <si>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</si>
  <si>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</si>
  <si>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</si>
  <si>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</si>
  <si>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</si>
  <si>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</si>
  <si>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</si>
  <si>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</si>
  <si>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</si>
  <si>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</si>
  <si>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</si>
  <si>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</si>
  <si>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</si>
  <si>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</si>
  <si>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</si>
  <si>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</si>
  <si>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</si>
  <si>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</si>
  <si>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</si>
  <si>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</si>
  <si>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</si>
  <si>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</si>
  <si>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</si>
  <si>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</si>
  <si>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</si>
  <si>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</si>
  <si>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</si>
  <si>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</si>
  <si>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</si>
  <si>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</si>
  <si>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</si>
  <si>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</si>
  <si>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</si>
  <si>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</si>
  <si>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</si>
  <si>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</si>
  <si>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</si>
  <si>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</si>
  <si>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</si>
  <si>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</si>
  <si>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</si>
  <si>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</si>
  <si>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</si>
  <si>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</si>
  <si>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</si>
  <si>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</si>
  <si>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</si>
  <si>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</si>
  <si>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</si>
  <si>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</si>
  <si>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</si>
  <si>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</si>
  <si>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</si>
  <si>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</si>
  <si>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</si>
  <si>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</si>
  <si>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</si>
  <si>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</si>
  <si>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</si>
  <si>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</si>
  <si>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</si>
  <si>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</si>
  <si>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</si>
  <si>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</si>
  <si>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</si>
  <si>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</si>
  <si>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</si>
  <si>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</si>
  <si>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</si>
  <si>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</si>
  <si>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</si>
  <si>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</si>
  <si>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</si>
  <si>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</si>
  <si>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</si>
  <si>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</si>
  <si>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</si>
  <si>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</si>
  <si>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</si>
  <si>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</si>
  <si>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</si>
  <si>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</si>
  <si>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</si>
  <si>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</si>
  <si>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</si>
  <si>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</si>
  <si>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</si>
  <si>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</si>
  <si>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</si>
  <si>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</si>
  <si>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</si>
  <si>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</si>
  <si>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</si>
  <si>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</si>
  <si>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</si>
  <si>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</si>
  <si>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</si>
  <si>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</si>
  <si>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</si>
  <si>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</si>
  <si>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</si>
  <si>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</si>
  <si>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</si>
  <si>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</si>
  <si>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</si>
  <si>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</si>
  <si>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</si>
  <si>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</si>
  <si>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</si>
  <si>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</si>
  <si>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</si>
  <si>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</si>
  <si>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</si>
  <si>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</si>
  <si>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</si>
  <si>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</si>
  <si>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</si>
  <si>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</si>
  <si>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</si>
  <si>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</si>
  <si>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</si>
  <si>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</si>
  <si>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</si>
  <si>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</si>
  <si>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</si>
  <si>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</si>
  <si>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</si>
  <si>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</si>
  <si>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</si>
  <si>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</si>
  <si>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</si>
  <si>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</si>
  <si>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</si>
  <si>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</si>
  <si>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</si>
  <si>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</si>
  <si>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</si>
  <si>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</si>
  <si>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</si>
  <si>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</si>
  <si>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</si>
  <si>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</si>
  <si>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</si>
  <si>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</si>
  <si>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</si>
  <si>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</si>
  <si>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</si>
  <si>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</si>
  <si>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</si>
  <si>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</si>
  <si>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</si>
  <si>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</si>
  <si>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</si>
  <si>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</si>
  <si>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</si>
  <si>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</si>
  <si>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</si>
  <si>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</si>
  <si>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</si>
  <si>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</si>
  <si>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</si>
  <si>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</si>
  <si>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</si>
  <si>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</si>
  <si>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</si>
  <si>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</si>
  <si>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</si>
  <si>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</si>
  <si>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</si>
  <si>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</si>
  <si>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</si>
  <si>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</si>
  <si>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</si>
  <si>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</si>
  <si>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</si>
  <si>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</si>
  <si>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</si>
  <si>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</si>
  <si>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</si>
  <si>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</si>
  <si>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</si>
  <si>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</si>
  <si>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</si>
  <si>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</si>
  <si>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</si>
  <si>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</si>
  <si>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</si>
  <si>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</si>
  <si>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</si>
  <si>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</si>
  <si>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</si>
  <si>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</si>
  <si>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</si>
  <si>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</si>
  <si>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</si>
  <si>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</si>
  <si>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</si>
  <si>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</si>
  <si>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</si>
  <si>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</si>
  <si>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</si>
  <si>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</si>
  <si>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</si>
  <si>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</si>
  <si>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</si>
  <si>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</si>
  <si>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</si>
  <si>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</si>
  <si>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</si>
  <si>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</si>
  <si>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</si>
  <si>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</si>
  <si>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</si>
  <si>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</si>
  <si>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</si>
  <si>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</si>
  <si>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</si>
  <si>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</si>
  <si>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</si>
  <si>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</si>
  <si>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</si>
  <si>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</si>
  <si>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</si>
  <si>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</si>
  <si>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</si>
  <si>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</si>
  <si>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</si>
  <si>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</si>
  <si>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</si>
  <si>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</si>
  <si>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</si>
  <si>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</si>
  <si>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</si>
  <si>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</si>
  <si>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</si>
  <si>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</si>
  <si>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</si>
  <si>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</si>
  <si>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</si>
  <si>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</si>
  <si>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</si>
  <si>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</si>
  <si>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</si>
  <si>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</si>
  <si>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</si>
  <si>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</si>
  <si>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</si>
  <si>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</si>
  <si>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</si>
  <si>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</si>
  <si>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</si>
  <si>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</si>
  <si>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</si>
  <si>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</si>
  <si>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</si>
  <si>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</si>
  <si>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</si>
  <si>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</si>
  <si>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</si>
  <si>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</si>
  <si>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</si>
  <si>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</si>
  <si>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</si>
  <si>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</si>
  <si>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</si>
  <si>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</si>
  <si>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</si>
  <si>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</si>
  <si>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</si>
  <si>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</si>
  <si>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</si>
  <si>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</si>
  <si>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</si>
  <si>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</si>
  <si>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</si>
  <si>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</si>
  <si>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</si>
  <si>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</si>
  <si>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</si>
  <si>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</si>
  <si>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</si>
  <si>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</si>
  <si>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</si>
  <si>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</si>
  <si>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</si>
  <si>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</si>
  <si>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</si>
  <si>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</si>
  <si>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</si>
  <si>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</si>
  <si>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</si>
  <si>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</si>
  <si>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</si>
  <si>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</si>
  <si>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</si>
  <si>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</si>
  <si>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</si>
  <si>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</si>
  <si>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</si>
  <si>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</si>
  <si>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</si>
  <si>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</si>
  <si>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</si>
  <si>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</si>
  <si>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</si>
  <si>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</si>
  <si>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</si>
  <si>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</si>
  <si>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</si>
  <si>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</si>
  <si>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</si>
  <si>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</si>
  <si>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</si>
  <si>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</si>
  <si>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</si>
  <si>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</si>
  <si>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</si>
  <si>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</si>
  <si>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</si>
  <si>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</si>
  <si>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</si>
  <si>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</si>
  <si>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</si>
  <si>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</si>
  <si>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</si>
  <si>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</si>
  <si>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</si>
  <si>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</si>
  <si>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</si>
  <si>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</si>
  <si>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</si>
  <si>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</si>
  <si>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</si>
  <si>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</si>
  <si>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</si>
  <si>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</si>
  <si>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</si>
  <si>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</si>
  <si>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</si>
  <si>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</si>
  <si>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</si>
  <si>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</si>
  <si>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</si>
  <si>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</si>
  <si>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</si>
  <si>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</si>
  <si>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</si>
  <si>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</si>
  <si>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</si>
  <si>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</si>
  <si>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</si>
  <si>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</si>
  <si>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</si>
  <si>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</si>
  <si>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</si>
  <si>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</si>
  <si>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</si>
  <si>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</si>
  <si>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</si>
  <si>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</si>
  <si>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</si>
  <si>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</si>
  <si>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</si>
  <si>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</si>
  <si>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</si>
  <si>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</si>
  <si>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</si>
  <si>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</si>
  <si>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</si>
  <si>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</si>
  <si>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</si>
  <si>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</si>
  <si>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</si>
  <si>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</si>
  <si>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</si>
  <si>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</si>
  <si>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</si>
  <si>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</si>
  <si>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</si>
  <si>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</si>
  <si>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</si>
  <si>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</si>
  <si>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</si>
  <si>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</si>
  <si>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</si>
  <si>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</si>
  <si>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</si>
  <si>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</si>
  <si>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</si>
  <si>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</si>
  <si>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</si>
  <si>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</si>
  <si>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</si>
  <si>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</si>
  <si>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</si>
  <si>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</si>
  <si>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</si>
  <si>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</si>
  <si>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</si>
  <si>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</si>
  <si>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</si>
  <si>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</si>
  <si>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</si>
  <si>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</si>
  <si>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</si>
  <si>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</si>
  <si>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</si>
  <si>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</si>
  <si>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</si>
  <si>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</si>
  <si>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</si>
  <si>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</si>
  <si>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</si>
  <si>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</si>
  <si>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</si>
  <si>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</si>
  <si>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</si>
  <si>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</si>
  <si>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</si>
  <si>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</si>
  <si>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</si>
  <si>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</si>
  <si>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</si>
  <si>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</si>
  <si>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</si>
  <si>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</si>
  <si>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</si>
  <si>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</si>
  <si>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</si>
  <si>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</si>
  <si>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</si>
  <si>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</si>
  <si>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</si>
  <si>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</si>
  <si>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</si>
  <si>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</si>
  <si>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</si>
  <si>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</si>
  <si>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</si>
  <si>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</si>
  <si>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</si>
  <si>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</si>
  <si>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</si>
  <si>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</si>
  <si>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</si>
  <si>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</si>
  <si>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</si>
  <si>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</si>
  <si>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</si>
  <si>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</si>
  <si>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</si>
  <si>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</si>
  <si>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</si>
  <si>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</si>
  <si>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</si>
  <si>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</si>
  <si>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</si>
  <si>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</si>
  <si>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</si>
  <si>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</si>
  <si>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</si>
  <si>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</si>
  <si>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</si>
  <si>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</si>
  <si>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</si>
  <si>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</si>
  <si>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</si>
  <si>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</si>
  <si>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</si>
  <si>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</si>
  <si>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</si>
  <si>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</si>
  <si>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</si>
  <si>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</si>
  <si>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</si>
  <si>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</si>
  <si>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</si>
  <si>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</si>
  <si>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</si>
  <si>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</si>
  <si>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</si>
  <si>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</si>
  <si>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</si>
  <si>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</si>
  <si>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</si>
  <si>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</si>
  <si>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</si>
  <si>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</si>
  <si>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</si>
  <si>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</si>
  <si>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</si>
  <si>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</si>
  <si>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</si>
  <si>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</si>
  <si>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</si>
  <si>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</si>
  <si>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</si>
  <si>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</si>
  <si>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</si>
  <si>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</si>
  <si>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</si>
  <si>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</si>
  <si>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</si>
  <si>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</si>
  <si>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</si>
  <si>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</si>
  <si>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</si>
  <si>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</si>
  <si>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</si>
  <si>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</si>
  <si>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</si>
  <si>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</si>
  <si>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</si>
  <si>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</si>
  <si>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</si>
  <si>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</si>
  <si>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</si>
  <si>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</si>
  <si>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</si>
  <si>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</si>
  <si>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</si>
  <si>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</si>
  <si>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</si>
  <si>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</si>
  <si>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</si>
  <si>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</si>
  <si>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</si>
  <si>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</si>
  <si>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</si>
  <si>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</si>
  <si>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</si>
  <si>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</si>
  <si>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</si>
  <si>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</si>
  <si>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</si>
  <si>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</si>
  <si>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</si>
  <si>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</si>
  <si>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</si>
  <si>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</si>
  <si>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</si>
  <si>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</si>
  <si>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</si>
  <si>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</si>
  <si>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</si>
  <si>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</si>
  <si>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</si>
  <si>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</si>
  <si>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</si>
  <si>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</si>
  <si>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</si>
  <si>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</si>
  <si>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</si>
  <si>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</si>
  <si>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</si>
  <si>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</si>
  <si>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</si>
  <si>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</si>
  <si>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</si>
  <si>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</si>
  <si>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</si>
  <si>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</si>
  <si>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</si>
  <si>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</si>
  <si>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</si>
  <si>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</si>
  <si>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</si>
  <si>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</si>
  <si>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</si>
  <si>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</si>
  <si>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</si>
  <si>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</si>
  <si>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</si>
  <si>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</si>
  <si>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</si>
  <si>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</si>
  <si>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</si>
  <si>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</si>
  <si>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</si>
  <si>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</si>
  <si>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</si>
  <si>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</si>
  <si>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</si>
  <si>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</si>
  <si>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</si>
  <si>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</si>
  <si>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</si>
  <si>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</si>
  <si>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</si>
  <si>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</si>
  <si>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</si>
  <si>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</si>
  <si>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</si>
  <si>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</si>
  <si>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</si>
  <si>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</si>
  <si>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</si>
  <si>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</si>
  <si>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</si>
  <si>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</si>
  <si>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</si>
  <si>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</si>
  <si>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</si>
  <si>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</si>
  <si>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</si>
  <si>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</si>
  <si>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</si>
  <si>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</si>
  <si>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</si>
  <si>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</si>
  <si>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</si>
  <si>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</si>
  <si>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</si>
  <si>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</si>
  <si>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</si>
  <si>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</si>
  <si>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</si>
  <si>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</si>
  <si>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</si>
  <si>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</si>
  <si>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</si>
  <si>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</si>
  <si>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</si>
  <si>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</si>
  <si>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</si>
  <si>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</si>
  <si>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</si>
  <si>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</si>
  <si>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</si>
  <si>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</si>
  <si>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</si>
  <si>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</si>
  <si>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</si>
  <si>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</si>
  <si>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</si>
  <si>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</si>
  <si>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</si>
  <si>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</si>
  <si>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</si>
  <si>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</si>
  <si>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</si>
  <si>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</si>
  <si>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</si>
  <si>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</si>
  <si>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</si>
  <si>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</si>
  <si>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</si>
  <si>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</si>
  <si>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</si>
  <si>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</si>
  <si>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</si>
  <si>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</si>
  <si>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</si>
  <si>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</si>
  <si>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</si>
  <si>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</si>
  <si>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</si>
  <si>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</si>
  <si>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</si>
  <si>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</si>
  <si>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</si>
  <si>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</si>
  <si>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</si>
  <si>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</si>
  <si>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</si>
  <si>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</si>
  <si>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</si>
  <si>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</si>
  <si>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</si>
  <si>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</si>
  <si>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</si>
  <si>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</si>
  <si>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</si>
  <si>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</si>
  <si>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</si>
  <si>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</si>
  <si>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</si>
  <si>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</si>
  <si>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</si>
  <si>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</si>
  <si>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</si>
  <si>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</si>
  <si>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</si>
  <si>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</si>
  <si>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</si>
  <si>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</si>
  <si>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</si>
  <si>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</si>
  <si>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</si>
  <si>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</si>
  <si>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</si>
  <si>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</si>
  <si>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</si>
  <si>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</si>
  <si>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</si>
  <si>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</si>
  <si>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</si>
  <si>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</si>
  <si>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</si>
  <si>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</si>
  <si>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</si>
  <si>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</si>
  <si>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</si>
  <si>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</si>
  <si>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</si>
  <si>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</si>
  <si>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</si>
  <si>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</si>
  <si>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</si>
  <si>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</si>
  <si>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</si>
  <si>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</si>
  <si>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</si>
  <si>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</si>
  <si>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</si>
  <si>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</si>
  <si>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</si>
  <si>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</si>
  <si>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</si>
  <si>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</si>
  <si>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</si>
  <si>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</si>
  <si>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</si>
  <si>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</si>
  <si>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</si>
  <si>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</si>
  <si>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</si>
  <si>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</si>
  <si>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</si>
  <si>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</si>
  <si>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</si>
  <si>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</si>
  <si>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</si>
  <si>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</si>
  <si>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</si>
  <si>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</si>
  <si>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</si>
  <si>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</si>
  <si>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</si>
  <si>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</si>
  <si>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</si>
  <si>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</si>
  <si>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</si>
  <si>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</si>
  <si>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</si>
  <si>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</si>
  <si>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</si>
  <si>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</si>
  <si>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</si>
  <si>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</si>
  <si>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</si>
  <si>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</si>
  <si>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</si>
  <si>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</si>
  <si>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</si>
  <si>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</si>
  <si>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</si>
  <si>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</si>
  <si>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</si>
  <si>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</si>
  <si>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</si>
  <si>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</si>
  <si>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</si>
  <si>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</si>
  <si>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</si>
  <si>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</si>
  <si>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</si>
  <si>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</si>
  <si>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</si>
  <si>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</si>
  <si>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</si>
  <si>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</si>
  <si>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</si>
  <si>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</si>
  <si>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</si>
  <si>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</si>
  <si>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</si>
  <si>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</si>
  <si>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</si>
  <si>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</si>
  <si>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</si>
  <si>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</si>
  <si>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</si>
  <si>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</si>
  <si>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</si>
  <si>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</si>
  <si>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</si>
  <si>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</si>
  <si>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</si>
  <si>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</si>
  <si>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</si>
  <si>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</si>
  <si>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</si>
  <si>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</si>
  <si>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</si>
  <si>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</si>
  <si>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</si>
  <si>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</si>
  <si>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</si>
  <si>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</si>
  <si>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</si>
  <si>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</si>
  <si>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</si>
  <si>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</si>
  <si>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</si>
  <si>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</si>
  <si>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</si>
  <si>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</si>
  <si>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</si>
  <si>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</si>
  <si>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</si>
  <si>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</si>
  <si>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</si>
  <si>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</si>
  <si>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</si>
  <si>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</si>
  <si>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</si>
  <si>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</si>
  <si>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</si>
  <si>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</si>
  <si>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</si>
  <si>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</si>
  <si>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</si>
  <si>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</si>
  <si>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</si>
  <si>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</si>
  <si>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</si>
  <si>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</si>
  <si>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</si>
  <si>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</si>
  <si>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</si>
  <si>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</si>
  <si>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</si>
  <si>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</si>
  <si>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</si>
  <si>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</si>
  <si>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</si>
  <si>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</si>
  <si>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</si>
  <si>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</si>
  <si>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</si>
  <si>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</si>
  <si>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</si>
  <si>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</si>
  <si>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</si>
  <si>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</si>
  <si>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</si>
  <si>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</si>
  <si>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</si>
  <si>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</si>
  <si>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</si>
  <si>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</si>
  <si>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</si>
  <si>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</si>
  <si>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</si>
  <si>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</si>
  <si>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</si>
  <si>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</si>
  <si>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</si>
  <si>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</si>
  <si>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</si>
  <si>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</si>
  <si>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</si>
  <si>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</si>
  <si>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</si>
  <si>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</si>
  <si>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</si>
  <si>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</si>
  <si>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</si>
  <si>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</si>
  <si>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</si>
  <si>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</si>
  <si>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</si>
  <si>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</si>
  <si>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</si>
  <si>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</si>
  <si>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</si>
  <si>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</si>
  <si>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</si>
  <si>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</si>
  <si>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</si>
  <si>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</si>
  <si>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</si>
  <si>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</si>
  <si>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</si>
  <si>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</si>
  <si>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</si>
  <si>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</si>
  <si>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</si>
  <si>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</si>
  <si>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</si>
  <si>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</si>
  <si>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</si>
  <si>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</si>
  <si>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</si>
  <si>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</si>
  <si>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</si>
  <si>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</si>
  <si>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</si>
  <si>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</si>
  <si>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</si>
  <si>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</si>
  <si>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</si>
  <si>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</si>
  <si>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</si>
  <si>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</si>
  <si>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</si>
  <si>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</si>
  <si>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</si>
  <si>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</si>
  <si>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</si>
  <si>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</si>
  <si>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</si>
  <si>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</si>
  <si>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</si>
  <si>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</si>
  <si>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</si>
  <si>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</si>
  <si>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</si>
  <si>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</si>
  <si>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</si>
  <si>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</si>
  <si>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</si>
  <si>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</si>
  <si>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</si>
  <si>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</si>
  <si>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</si>
  <si>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</si>
  <si>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</si>
  <si>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</si>
  <si>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</si>
  <si>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</si>
  <si>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</si>
  <si>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</si>
  <si>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</si>
  <si>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</si>
  <si>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</si>
  <si>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</si>
  <si>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</si>
  <si>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</si>
  <si>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</si>
  <si>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</si>
  <si>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</si>
  <si>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</si>
  <si>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</si>
  <si>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</si>
  <si>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</si>
  <si>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</si>
  <si>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</si>
  <si>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</si>
  <si>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</si>
  <si>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</si>
  <si>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</si>
  <si>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</si>
  <si>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</si>
  <si>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</si>
  <si>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</si>
  <si>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</si>
  <si>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</si>
  <si>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</si>
  <si>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</si>
  <si>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</si>
  <si>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</si>
  <si>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</si>
  <si>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</si>
  <si>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</si>
  <si>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</si>
  <si>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</si>
  <si>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</si>
  <si>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</si>
  <si>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</si>
  <si>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</si>
  <si>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</si>
  <si>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</si>
  <si>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</si>
  <si>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</si>
  <si>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</si>
  <si>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</si>
  <si>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</si>
  <si>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</si>
  <si>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</si>
  <si>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</si>
  <si>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</si>
  <si>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</si>
  <si>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</si>
  <si>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</si>
  <si>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</si>
  <si>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</si>
  <si>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</si>
  <si>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</si>
  <si>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</si>
  <si>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</si>
  <si>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</si>
  <si>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</si>
  <si>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</si>
  <si>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</si>
  <si>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</si>
  <si>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</si>
  <si>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</si>
  <si>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</si>
  <si>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</si>
  <si>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</si>
  <si>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</si>
  <si>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</si>
  <si>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</si>
  <si>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</si>
  <si>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</si>
  <si>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</si>
  <si>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</si>
  <si>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</si>
  <si>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</si>
  <si>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</si>
  <si>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</si>
  <si>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</si>
  <si>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</si>
  <si>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</si>
  <si>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</si>
  <si>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</si>
  <si>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</si>
  <si>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</si>
  <si>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</si>
  <si>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</si>
  <si>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</si>
  <si>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</si>
  <si>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</si>
  <si>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</si>
  <si>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</si>
  <si>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</si>
  <si>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</si>
  <si>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</si>
  <si>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</si>
  <si>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</si>
  <si>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</si>
  <si>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</si>
  <si>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</si>
  <si>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</si>
  <si>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</si>
  <si>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</si>
  <si>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</si>
  <si>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</si>
  <si>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</si>
  <si>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</si>
  <si>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</si>
  <si>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</si>
  <si>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</si>
  <si>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</si>
  <si>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</si>
  <si>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</si>
  <si>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</si>
  <si>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</si>
  <si>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</si>
  <si>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</si>
  <si>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</si>
  <si>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</si>
  <si>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</si>
  <si>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</si>
  <si>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</si>
  <si>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</si>
  <si>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</si>
  <si>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</si>
  <si>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</si>
  <si>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</si>
  <si>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</si>
  <si>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</si>
  <si>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</si>
  <si>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</si>
  <si>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</si>
  <si>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</si>
  <si>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</si>
  <si>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</si>
  <si>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</si>
  <si>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</si>
  <si>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</si>
  <si>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</si>
  <si>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</si>
  <si>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</si>
  <si>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</si>
  <si>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</si>
  <si>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</si>
  <si>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</si>
  <si>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</si>
  <si>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</si>
  <si>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</si>
  <si>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</si>
  <si>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</si>
  <si>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</si>
  <si>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</si>
  <si>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</si>
  <si>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</si>
  <si>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</si>
  <si>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</si>
  <si>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</si>
  <si>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</si>
  <si>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</si>
  <si>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</si>
  <si>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</si>
  <si>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</si>
  <si>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</si>
  <si>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</si>
  <si>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</si>
  <si>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</si>
  <si>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</si>
  <si>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</si>
  <si>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</si>
  <si>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</si>
  <si>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</si>
  <si>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</si>
  <si>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</si>
  <si>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</si>
  <si>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</si>
  <si>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</si>
  <si>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</si>
  <si>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</si>
  <si>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</si>
  <si>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</si>
  <si>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</si>
  <si>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</si>
  <si>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</si>
  <si>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</si>
  <si>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</si>
  <si>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</si>
  <si>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</si>
  <si>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</si>
  <si>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</si>
  <si>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</si>
  <si>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</si>
  <si>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</si>
  <si>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</si>
  <si>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</si>
  <si>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</si>
  <si>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</si>
  <si>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</si>
  <si>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</si>
  <si>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</si>
  <si>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</si>
  <si>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</si>
  <si>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</si>
  <si>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</si>
  <si>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</si>
  <si>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</si>
  <si>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</si>
  <si>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</si>
  <si>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</si>
  <si>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</si>
  <si>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</si>
  <si>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</si>
  <si>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</si>
  <si>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</si>
  <si>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</si>
  <si>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</si>
  <si>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</si>
  <si>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</si>
  <si>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</si>
  <si>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</si>
  <si>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</si>
  <si>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</si>
  <si>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</si>
  <si>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</si>
  <si>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</si>
  <si>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</si>
  <si>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</si>
  <si>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</si>
  <si>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</si>
  <si>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</si>
  <si>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</si>
  <si>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</si>
  <si>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</si>
  <si>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</si>
  <si>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</si>
  <si>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</si>
  <si>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</si>
  <si>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</si>
  <si>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</si>
  <si>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</si>
  <si>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</si>
  <si>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</si>
  <si>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</si>
  <si>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</si>
  <si>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</si>
  <si>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</si>
  <si>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</si>
  <si>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</si>
  <si>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</si>
  <si>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</si>
  <si>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</si>
  <si>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</si>
  <si>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</si>
  <si>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</si>
  <si>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</si>
  <si>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</si>
  <si>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</si>
  <si>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</si>
  <si>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</si>
  <si>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</si>
  <si>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</si>
  <si>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</si>
  <si>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</si>
  <si>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</si>
  <si>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</si>
  <si>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</si>
  <si>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</si>
  <si>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</si>
  <si>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</si>
  <si>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</si>
  <si>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</si>
  <si>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</si>
  <si>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</si>
  <si>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</si>
  <si>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</si>
  <si>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</si>
  <si>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</si>
  <si>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</si>
  <si>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</si>
  <si>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</si>
  <si>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</si>
  <si>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</si>
  <si>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</si>
  <si>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</si>
  <si>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</si>
  <si>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</si>
  <si>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</si>
  <si>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</si>
  <si>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</si>
  <si>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</si>
  <si>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</si>
  <si>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</si>
  <si>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</si>
  <si>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</si>
  <si>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</si>
  <si>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</si>
  <si>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</si>
  <si>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</si>
  <si>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</si>
  <si>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</si>
  <si>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</si>
  <si>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</si>
  <si>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</si>
  <si>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</si>
  <si>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</si>
  <si>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</si>
  <si>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</si>
  <si>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</si>
  <si>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</si>
  <si>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</si>
  <si>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</si>
  <si>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</si>
  <si>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</si>
  <si>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</si>
  <si>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</si>
  <si>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</si>
  <si>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</si>
  <si>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</si>
  <si>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</si>
  <si>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</si>
  <si>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</si>
  <si>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</si>
  <si>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</si>
  <si>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</si>
  <si>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</si>
  <si>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</si>
  <si>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</si>
  <si>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</si>
  <si>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</si>
  <si>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</si>
  <si>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</si>
  <si>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</si>
  <si>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</si>
  <si>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</si>
  <si>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</si>
  <si>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</si>
  <si>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</si>
  <si>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</si>
  <si>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</si>
  <si>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</si>
  <si>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</si>
  <si>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</si>
  <si>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</si>
  <si>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</si>
  <si>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</si>
  <si>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</si>
  <si>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</si>
  <si>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</si>
  <si>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</si>
  <si>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</si>
  <si>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</si>
  <si>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</si>
  <si>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</si>
  <si>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</si>
  <si>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</si>
  <si>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</si>
  <si>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</si>
  <si>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</si>
  <si>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</si>
  <si>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</si>
  <si>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</si>
  <si>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</si>
  <si>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</si>
  <si>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</si>
  <si>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</si>
  <si>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</si>
  <si>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</si>
  <si>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</si>
  <si>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</si>
  <si>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</si>
  <si>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</si>
  <si>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</si>
  <si>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</si>
  <si>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</si>
  <si>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</si>
  <si>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</si>
  <si>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</si>
  <si>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</si>
  <si>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</si>
  <si>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</si>
  <si>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</si>
  <si>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</si>
  <si>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</si>
  <si>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</si>
  <si>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</si>
  <si>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</si>
  <si>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</si>
  <si>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</si>
  <si>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</si>
  <si>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</si>
  <si>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</si>
  <si>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</si>
  <si>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</si>
  <si>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</si>
  <si>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</si>
  <si>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</si>
  <si>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</si>
  <si>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</si>
  <si>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</si>
  <si>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</si>
  <si>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</si>
  <si>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</si>
  <si>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</si>
  <si>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</si>
  <si>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</si>
  <si>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</si>
  <si>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</si>
  <si>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</si>
  <si>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</si>
  <si>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</si>
  <si>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</si>
  <si>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</si>
  <si>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</si>
  <si>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</si>
  <si>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</si>
  <si>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</si>
  <si>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</si>
  <si>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</si>
  <si>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</si>
  <si>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</si>
  <si>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</si>
  <si>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</si>
  <si>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</si>
  <si>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</si>
  <si>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</si>
  <si>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</si>
  <si>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</si>
  <si>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</si>
  <si>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</si>
  <si>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</si>
  <si>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</si>
  <si>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</si>
  <si>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</si>
  <si>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</si>
  <si>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</si>
  <si>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</si>
  <si>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</si>
  <si>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</si>
  <si>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</si>
  <si>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</si>
  <si>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</si>
  <si>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</si>
  <si>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</si>
  <si>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</si>
  <si>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</si>
  <si>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</si>
  <si>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</si>
  <si>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</si>
  <si>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</si>
  <si>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</si>
  <si>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</si>
  <si>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</si>
  <si>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</si>
  <si>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</si>
  <si>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</si>
  <si>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</si>
  <si>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</si>
  <si>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</si>
  <si>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</si>
  <si>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</si>
  <si>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</si>
  <si>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</si>
  <si>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</si>
  <si>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</si>
  <si>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</si>
  <si>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</si>
  <si>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</si>
  <si>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</si>
  <si>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</si>
  <si>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</si>
  <si>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</si>
  <si>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</si>
  <si>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</si>
  <si>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</si>
  <si>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</si>
  <si>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</si>
  <si>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</si>
  <si>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</si>
  <si>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</si>
  <si>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</si>
  <si>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</si>
  <si>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</si>
  <si>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</si>
  <si>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</si>
  <si>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</si>
  <si>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</si>
  <si>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</si>
  <si>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</si>
  <si>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</si>
  <si>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</si>
  <si>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</si>
  <si>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</si>
  <si>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</si>
  <si>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</si>
  <si>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</si>
  <si>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</si>
  <si>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</si>
  <si>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</si>
  <si>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</si>
  <si>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</si>
  <si>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</si>
  <si>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</si>
  <si>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</si>
  <si>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</si>
  <si>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</si>
  <si>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</si>
  <si>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</si>
  <si>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</si>
  <si>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</si>
  <si>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</si>
  <si>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</si>
  <si>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</si>
  <si>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</si>
  <si>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</si>
  <si>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</si>
  <si>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</si>
  <si>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</si>
  <si>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</si>
  <si>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</si>
  <si>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</si>
  <si>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</si>
  <si>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</si>
  <si>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</si>
  <si>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</si>
  <si>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</si>
  <si>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</si>
  <si>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</si>
  <si>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</si>
  <si>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</si>
  <si>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</si>
  <si>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</si>
  <si>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</si>
  <si>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</si>
  <si>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</si>
  <si>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</si>
  <si>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</si>
  <si>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</si>
  <si>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</si>
  <si>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</si>
  <si>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</si>
  <si>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</si>
  <si>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</si>
  <si>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</si>
  <si>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</si>
  <si>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</si>
  <si>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</si>
  <si>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</si>
  <si>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</si>
  <si>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</si>
  <si>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</si>
  <si>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</si>
  <si>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</si>
  <si>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</si>
  <si>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</si>
  <si>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</si>
  <si>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</si>
  <si>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</si>
  <si>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</si>
  <si>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</si>
  <si>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</si>
  <si>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</si>
  <si>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</si>
  <si>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</si>
  <si>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</si>
  <si>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</si>
  <si>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</si>
  <si>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</si>
  <si>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</si>
  <si>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</si>
  <si>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</si>
  <si>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</si>
  <si>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</si>
  <si>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</si>
  <si>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</si>
  <si>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</si>
  <si>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</si>
  <si>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</si>
  <si>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</si>
  <si>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</si>
  <si>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</si>
  <si>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</si>
  <si>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</si>
  <si>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</si>
  <si>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</si>
  <si>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</si>
  <si>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</si>
  <si>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</si>
  <si>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</si>
  <si>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</si>
  <si>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</si>
  <si>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</si>
  <si>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</si>
  <si>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</si>
  <si>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</si>
  <si>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</si>
  <si>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</si>
  <si>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</si>
  <si>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</si>
  <si>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</si>
  <si>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</si>
  <si>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</si>
  <si>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</si>
  <si>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</si>
  <si>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</si>
  <si>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</si>
  <si>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</si>
  <si>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</si>
  <si>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</si>
  <si>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</si>
  <si>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</si>
  <si>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</si>
  <si>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</si>
  <si>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</si>
  <si>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</si>
  <si>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</si>
  <si>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</si>
  <si>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</si>
  <si>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</si>
  <si>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</si>
  <si>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</si>
  <si>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</si>
  <si>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</si>
  <si>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</si>
  <si>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</si>
  <si>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</si>
  <si>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</si>
  <si>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</si>
  <si>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</si>
  <si>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</si>
  <si>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</si>
  <si>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</si>
  <si>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</si>
  <si>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</si>
  <si>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</si>
  <si>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</si>
  <si>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</si>
  <si>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</si>
  <si>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</si>
  <si>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</si>
  <si>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</si>
  <si>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</si>
  <si>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</si>
  <si>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</si>
  <si>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</si>
  <si>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</si>
  <si>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</si>
  <si>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</si>
  <si>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</si>
  <si>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</si>
  <si>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</si>
  <si>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</si>
  <si>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</si>
  <si>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</si>
  <si>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</si>
  <si>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</si>
  <si>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</si>
  <si>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</si>
  <si>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</si>
  <si>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</si>
  <si>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</si>
  <si>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</si>
  <si>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</si>
  <si>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</si>
  <si>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</si>
  <si>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</si>
  <si>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</si>
  <si>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</si>
  <si>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</si>
  <si>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</si>
  <si>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</si>
  <si>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</si>
  <si>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</si>
  <si>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</si>
  <si>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</si>
  <si>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</si>
  <si>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</si>
  <si>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</si>
  <si>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</si>
  <si>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</si>
  <si>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</si>
  <si>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</si>
  <si>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</si>
  <si>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</si>
  <si>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</si>
  <si>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</si>
  <si>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</si>
  <si>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</si>
  <si>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</si>
  <si>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</si>
  <si>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</si>
  <si>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</si>
  <si>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</si>
  <si>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</si>
  <si>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</si>
  <si>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</si>
  <si>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</si>
  <si>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</si>
  <si>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</si>
  <si>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</si>
  <si>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</si>
  <si>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</si>
  <si>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</si>
  <si>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</si>
  <si>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</si>
  <si>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</si>
  <si>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</si>
  <si>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</si>
  <si>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</si>
  <si>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</si>
  <si>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</si>
  <si>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</si>
  <si>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</si>
  <si>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</si>
  <si>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</si>
  <si>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</si>
  <si>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</si>
  <si>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</si>
  <si>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</si>
  <si>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</si>
  <si>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</si>
  <si>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</si>
  <si>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</si>
  <si>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</si>
  <si>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</si>
  <si>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</si>
  <si>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</si>
  <si>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</si>
  <si>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</si>
  <si>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</si>
  <si>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</si>
  <si>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</si>
  <si>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</si>
  <si>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</si>
  <si>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</si>
  <si>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</si>
  <si>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</si>
  <si>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</si>
  <si>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</si>
  <si>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</si>
  <si>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</si>
  <si>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</si>
  <si>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</si>
  <si>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</si>
  <si>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</si>
  <si>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</si>
  <si>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</si>
  <si>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</si>
  <si>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</si>
  <si>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</si>
  <si>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</si>
  <si>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</si>
  <si>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</si>
  <si>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</si>
  <si>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</si>
  <si>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</si>
  <si>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</si>
  <si>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</si>
  <si>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</si>
  <si>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</si>
  <si>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</si>
  <si>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</si>
  <si>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</si>
  <si>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</si>
  <si>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</si>
  <si>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</si>
  <si>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</si>
  <si>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</si>
  <si>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</si>
  <si>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</si>
  <si>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</si>
  <si>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</si>
  <si>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</si>
  <si>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</si>
  <si>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</si>
  <si>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</si>
  <si>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</si>
  <si>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</si>
  <si>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</si>
  <si>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</si>
  <si>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</si>
  <si>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</si>
  <si>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</si>
  <si>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</si>
  <si>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</si>
  <si>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</si>
  <si>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</si>
  <si>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</si>
  <si>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</si>
  <si>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</si>
  <si>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</si>
  <si>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</si>
  <si>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</si>
  <si>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</si>
  <si>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</si>
  <si>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</si>
  <si>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</si>
  <si>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</si>
  <si>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</si>
  <si>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</si>
  <si>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</si>
  <si>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</si>
  <si>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</si>
  <si>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</si>
  <si>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</si>
  <si>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</si>
  <si>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</si>
  <si>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</si>
  <si>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</si>
  <si>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</si>
  <si>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</si>
  <si>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</si>
  <si>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</si>
  <si>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</si>
  <si>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</si>
  <si>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</si>
  <si>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</si>
  <si>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</si>
  <si>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</si>
  <si>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</si>
  <si>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</si>
  <si>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</si>
  <si>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</si>
  <si>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</si>
  <si>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</si>
  <si>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</si>
  <si>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</si>
  <si>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</si>
  <si>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</si>
  <si>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</si>
  <si>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</si>
  <si>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</si>
  <si>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</si>
  <si>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</si>
  <si>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</si>
  <si>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</si>
  <si>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</si>
  <si>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</si>
  <si>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</si>
  <si>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</si>
  <si>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</si>
  <si>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</si>
  <si>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</si>
  <si>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</si>
  <si>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</si>
  <si>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</si>
  <si>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</si>
  <si>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</si>
  <si>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</si>
  <si>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</si>
  <si>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</si>
  <si>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</si>
  <si>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</si>
  <si>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</si>
  <si>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</si>
  <si>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</si>
  <si>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</si>
  <si>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</si>
  <si>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</si>
  <si>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</si>
  <si>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</si>
  <si>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</si>
  <si>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</si>
  <si>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</si>
  <si>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</si>
  <si>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</si>
  <si>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</si>
  <si>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</si>
  <si>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</si>
  <si>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</si>
  <si>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</si>
  <si>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</si>
  <si>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</si>
  <si>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</si>
  <si>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</si>
  <si>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</si>
  <si>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</si>
  <si>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</si>
  <si>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</si>
  <si>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</si>
  <si>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</si>
  <si>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</si>
  <si>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</si>
  <si>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</si>
  <si>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</si>
  <si>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</si>
  <si>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</si>
  <si>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</si>
  <si>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</si>
  <si>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</si>
  <si>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</si>
  <si>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</si>
  <si>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</si>
  <si>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</si>
  <si>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</si>
  <si>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</si>
  <si>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</si>
  <si>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</si>
  <si>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</si>
  <si>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</si>
  <si>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</si>
  <si>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</si>
  <si>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</si>
  <si>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</si>
  <si>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</si>
  <si>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</si>
  <si>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</si>
  <si>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</si>
  <si>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</si>
  <si>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</si>
  <si>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</si>
  <si>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</si>
  <si>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</si>
  <si>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</si>
  <si>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</si>
  <si>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</si>
  <si>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</si>
  <si>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</si>
  <si>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</si>
  <si>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</si>
  <si>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</si>
  <si>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</si>
  <si>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</si>
  <si>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</si>
  <si>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</si>
  <si>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</si>
  <si>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</si>
  <si>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</si>
  <si>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</si>
  <si>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</si>
  <si>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</si>
  <si>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</si>
  <si>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</si>
  <si>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</si>
  <si>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</si>
  <si>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</si>
  <si>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</si>
  <si>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</si>
  <si>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</si>
  <si>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</si>
  <si>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</si>
  <si>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</si>
  <si>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</si>
  <si>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</si>
  <si>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</si>
  <si>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</si>
  <si>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</si>
  <si>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</si>
  <si>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</si>
  <si>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</si>
  <si>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</si>
  <si>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</si>
  <si>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</si>
  <si>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</si>
  <si>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</si>
  <si>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</si>
  <si>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</si>
  <si>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</si>
  <si>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</si>
  <si>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</si>
  <si>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</si>
  <si>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</si>
  <si>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</si>
  <si>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</si>
  <si>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</si>
  <si>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</si>
  <si>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</si>
  <si>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</si>
  <si>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</si>
  <si>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</si>
  <si>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</si>
  <si>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</si>
  <si>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</si>
  <si>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</si>
  <si>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</si>
  <si>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</si>
  <si>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</si>
  <si>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</si>
  <si>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</si>
  <si>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</si>
  <si>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</si>
  <si>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</si>
  <si>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</si>
  <si>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</si>
  <si>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</si>
  <si>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</si>
  <si>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</si>
  <si>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</si>
  <si>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</si>
  <si>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</si>
  <si>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</si>
  <si>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</si>
  <si>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</si>
  <si>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</si>
  <si>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</si>
  <si>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</si>
  <si>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</si>
  <si>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</si>
  <si>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</si>
  <si>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</si>
  <si>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</si>
  <si>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</si>
  <si>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</si>
  <si>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</si>
  <si>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</si>
  <si>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</si>
  <si>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</si>
  <si>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</si>
  <si>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</si>
  <si>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</si>
  <si>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</si>
  <si>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</si>
  <si>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</si>
  <si>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</si>
  <si>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</si>
  <si>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</si>
  <si>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</si>
  <si>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</si>
  <si>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</si>
  <si>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</si>
  <si>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</si>
  <si>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</si>
  <si>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</si>
  <si>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</si>
  <si>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</si>
  <si>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</si>
  <si>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</si>
  <si>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</si>
  <si>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</si>
  <si>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</si>
  <si>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</si>
  <si>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</si>
  <si>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</si>
  <si>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</si>
  <si>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</si>
  <si>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</si>
  <si>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</si>
  <si>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</si>
  <si>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</si>
  <si>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</si>
  <si>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</si>
  <si>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</si>
  <si>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</si>
  <si>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</si>
  <si>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</si>
  <si>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</si>
  <si>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</si>
  <si>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</si>
  <si>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</si>
  <si>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</si>
  <si>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</si>
  <si>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</si>
  <si>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</si>
  <si>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</si>
  <si>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</si>
  <si>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</si>
  <si>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</si>
  <si>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</si>
  <si>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</si>
  <si>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</si>
  <si>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</si>
  <si>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</si>
  <si>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</si>
  <si>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</si>
  <si>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</si>
  <si>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</si>
  <si>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</si>
  <si>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</si>
  <si>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</si>
  <si>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</si>
  <si>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</si>
  <si>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</si>
  <si>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</si>
  <si>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</si>
  <si>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</si>
  <si>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</si>
  <si>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</si>
  <si>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</si>
  <si>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</si>
  <si>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</si>
  <si>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</si>
  <si>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</si>
  <si>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</si>
  <si>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</si>
  <si>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</si>
  <si>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</si>
  <si>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</si>
  <si>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</si>
  <si>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</si>
  <si>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</si>
  <si>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</si>
  <si>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</si>
  <si>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</si>
  <si>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</si>
  <si>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</si>
  <si>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</si>
  <si>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</si>
  <si>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</si>
  <si>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</si>
  <si>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</si>
  <si>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</si>
  <si>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</si>
  <si>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</si>
  <si>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</si>
  <si>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</si>
  <si>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</si>
  <si>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</si>
  <si>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</si>
  <si>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</si>
  <si>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</si>
  <si>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</si>
  <si>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</si>
  <si>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</si>
  <si>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</si>
  <si>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</si>
  <si>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</si>
  <si>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</si>
  <si>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</si>
  <si>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</si>
  <si>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</si>
  <si>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</si>
  <si>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</si>
  <si>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</si>
  <si>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</si>
  <si>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</si>
  <si>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</si>
  <si>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</si>
  <si>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</si>
  <si>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</si>
  <si>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</si>
  <si>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</si>
  <si>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</si>
  <si>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</si>
  <si>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</si>
  <si>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</si>
  <si>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</si>
  <si>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</si>
  <si>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</si>
  <si>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</si>
  <si>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</si>
  <si>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</si>
  <si>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</si>
  <si>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</si>
  <si>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</si>
  <si>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</si>
  <si>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</si>
  <si>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</si>
  <si>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</si>
  <si>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</si>
  <si>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</si>
  <si>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</si>
  <si>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</si>
  <si>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</si>
  <si>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</si>
  <si>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</si>
  <si>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</si>
  <si>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</si>
  <si>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</si>
  <si>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</si>
  <si>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</si>
  <si>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</si>
  <si>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</si>
  <si>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</si>
  <si>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</si>
  <si>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</si>
  <si>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</si>
  <si>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</si>
  <si>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</si>
  <si>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</si>
  <si>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</si>
  <si>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</si>
  <si>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</si>
  <si>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</si>
  <si>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</si>
  <si>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</si>
  <si>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</si>
  <si>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</si>
  <si>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</si>
  <si>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</si>
  <si>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</si>
  <si>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</si>
  <si>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</si>
  <si>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</si>
  <si>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</si>
  <si>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</si>
  <si>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</si>
  <si>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</si>
  <si>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</si>
  <si>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</si>
  <si>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</si>
  <si>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</si>
  <si>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</si>
  <si>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</si>
  <si>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</si>
  <si>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</si>
  <si>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</si>
  <si>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</si>
  <si>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</si>
  <si>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</si>
  <si>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</si>
  <si>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</si>
  <si>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</si>
  <si>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</si>
  <si>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</si>
  <si>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</si>
  <si>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</si>
  <si>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</si>
  <si>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</si>
  <si>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</si>
  <si>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</si>
  <si>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</si>
  <si>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</si>
  <si>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</si>
  <si>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</si>
  <si>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</si>
  <si>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</si>
  <si>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</si>
  <si>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</si>
  <si>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</si>
  <si>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</si>
  <si>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</si>
  <si>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</si>
  <si>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</si>
  <si>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</si>
  <si>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</si>
  <si>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</si>
  <si>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</si>
  <si>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</si>
  <si>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</si>
  <si>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</si>
  <si>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</si>
  <si>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</si>
  <si>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</si>
  <si>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</si>
  <si>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</si>
  <si>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</si>
  <si>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</si>
  <si>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</si>
  <si>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</si>
  <si>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</si>
  <si>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</si>
  <si>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</si>
  <si>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</si>
  <si>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</si>
  <si>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</si>
  <si>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</si>
  <si>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</si>
  <si>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</si>
  <si>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</si>
  <si>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</si>
  <si>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</si>
  <si>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</si>
  <si>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</si>
  <si>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</si>
  <si>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</si>
  <si>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</si>
  <si>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</si>
  <si>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</si>
  <si>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</si>
  <si>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</si>
  <si>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</si>
  <si>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</si>
  <si>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</si>
  <si>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</si>
  <si>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</si>
  <si>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</si>
  <si>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</si>
  <si>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</si>
  <si>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</si>
  <si>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</si>
  <si>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</si>
  <si>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</si>
  <si>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</si>
  <si>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</si>
  <si>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</si>
  <si>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</si>
  <si>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</si>
  <si>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</si>
  <si>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</si>
  <si>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</si>
  <si>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</si>
  <si>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</si>
  <si>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</si>
  <si>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</si>
  <si>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</si>
  <si>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</si>
  <si>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</si>
  <si>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</si>
  <si>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</si>
  <si>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</si>
  <si>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</si>
  <si>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</si>
  <si>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</si>
  <si>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</si>
  <si>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</si>
  <si>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</si>
  <si>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</si>
  <si>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</si>
  <si>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</si>
  <si>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</si>
  <si>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</si>
  <si>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</si>
  <si>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</si>
  <si>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</si>
  <si>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</si>
  <si>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</si>
  <si>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</si>
  <si>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</si>
  <si>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</si>
  <si>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</si>
  <si>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</si>
  <si>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</si>
  <si>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</si>
  <si>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</si>
  <si>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</si>
  <si>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</si>
  <si>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</si>
  <si>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</si>
  <si>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</si>
  <si>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</si>
  <si>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</si>
  <si>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</si>
  <si>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</si>
  <si>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</si>
  <si>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</si>
  <si>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</si>
  <si>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</si>
  <si>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</si>
  <si>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</si>
  <si>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</si>
  <si>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</si>
  <si>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</si>
  <si>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</si>
  <si>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</si>
  <si>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</si>
  <si>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</si>
  <si>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</si>
  <si>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</si>
  <si>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</si>
  <si>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</si>
  <si>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</si>
  <si>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</si>
  <si>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</si>
  <si>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</si>
  <si>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</si>
  <si>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</si>
  <si>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</si>
  <si>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</si>
  <si>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</si>
  <si>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</si>
  <si>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</si>
  <si>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</si>
  <si>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</si>
  <si>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</si>
  <si>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</si>
  <si>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</si>
  <si>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</si>
  <si>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</si>
  <si>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</si>
  <si>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</si>
  <si>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</si>
  <si>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</si>
  <si>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</si>
  <si>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</si>
  <si>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</si>
  <si>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</si>
  <si>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</si>
  <si>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</si>
  <si>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</si>
  <si>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</si>
  <si>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</si>
  <si>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</si>
  <si>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</si>
  <si>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</si>
  <si>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</si>
  <si>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</si>
  <si>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</si>
  <si>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</si>
  <si>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</si>
  <si>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</si>
  <si>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</si>
  <si>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</si>
  <si>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</si>
  <si>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</si>
  <si>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</si>
  <si>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</si>
  <si>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</si>
  <si>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</si>
  <si>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</si>
  <si>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</si>
  <si>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</si>
  <si>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</si>
  <si>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</si>
  <si>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</si>
  <si>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</si>
  <si>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</si>
  <si>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</si>
  <si>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</si>
  <si>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</si>
  <si>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</si>
  <si>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</si>
  <si>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</si>
  <si>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</si>
  <si>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</si>
  <si>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</si>
  <si>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</si>
  <si>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</si>
  <si>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</si>
  <si>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</si>
  <si>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</si>
  <si>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</si>
  <si>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</si>
  <si>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</si>
  <si>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</si>
  <si>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</si>
  <si>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</si>
  <si>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</si>
  <si>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</si>
  <si>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</si>
  <si>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</si>
  <si>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</si>
  <si>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</si>
  <si>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</si>
  <si>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</si>
  <si>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</si>
  <si>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</si>
  <si>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</si>
  <si>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</si>
  <si>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</si>
  <si>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</si>
  <si>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</si>
  <si>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</si>
  <si>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</si>
  <si>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</si>
  <si>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</si>
  <si>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</si>
  <si>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</si>
  <si>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</si>
  <si>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</si>
  <si>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</si>
  <si>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</si>
  <si>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</si>
  <si>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</si>
  <si>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</si>
  <si>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</si>
  <si>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</si>
  <si>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</si>
  <si>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</si>
  <si>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</si>
  <si>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</si>
  <si>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</si>
  <si>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</si>
  <si>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</si>
  <si>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</si>
  <si>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</si>
  <si>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</si>
  <si>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</si>
  <si>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</si>
  <si>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</si>
  <si>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</si>
  <si>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</si>
  <si>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</si>
  <si>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</si>
  <si>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</si>
  <si>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</si>
  <si>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</si>
  <si>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</si>
  <si>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</si>
  <si>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</si>
  <si>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</si>
  <si>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</si>
  <si>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</si>
  <si>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</si>
  <si>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</si>
  <si>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</si>
  <si>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</si>
  <si>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</si>
  <si>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</si>
  <si>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</si>
  <si>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</si>
  <si>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</si>
  <si>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</si>
  <si>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</si>
  <si>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</si>
  <si>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</si>
  <si>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</si>
  <si>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</si>
  <si>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</si>
  <si>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</si>
  <si>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</si>
  <si>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</si>
  <si>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</si>
  <si>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</si>
  <si>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</si>
  <si>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</si>
  <si>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</si>
  <si>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</si>
  <si>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</si>
  <si>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</si>
  <si>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</si>
  <si>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</si>
  <si>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</si>
  <si>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</si>
  <si>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</si>
  <si>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</si>
  <si>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</si>
  <si>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</si>
  <si>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</si>
  <si>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</si>
  <si>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</si>
  <si>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</si>
  <si>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</si>
  <si>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</si>
  <si>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</si>
  <si>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</si>
  <si>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</si>
  <si>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</si>
  <si>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</si>
  <si>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</si>
  <si>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</si>
  <si>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</si>
  <si>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</si>
  <si>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</si>
  <si>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</si>
  <si>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</si>
  <si>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</si>
  <si>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</si>
  <si>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</si>
  <si>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</si>
  <si>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</si>
  <si>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</si>
  <si>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</si>
  <si>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</si>
  <si>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</si>
  <si>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</si>
  <si>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</si>
  <si>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</si>
  <si>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</si>
  <si>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</si>
  <si>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</si>
  <si>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</si>
  <si>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</si>
  <si>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</si>
  <si>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</si>
  <si>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</si>
  <si>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</si>
  <si>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</si>
  <si>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</si>
  <si>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</si>
  <si>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</si>
  <si>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</si>
  <si>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</si>
  <si>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</si>
  <si>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</si>
  <si>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</si>
  <si>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</si>
  <si>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</si>
  <si>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</si>
  <si>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</si>
  <si>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</si>
  <si>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</si>
  <si>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</si>
  <si>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</si>
  <si>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</si>
  <si>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</si>
  <si>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</si>
  <si>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</si>
  <si>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</si>
  <si>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</si>
  <si>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</si>
  <si>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</si>
  <si>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</si>
  <si>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</si>
  <si>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</si>
  <si>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</si>
  <si>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</si>
  <si>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</si>
  <si>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</si>
  <si>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</si>
  <si>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</si>
  <si>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</si>
  <si>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</si>
  <si>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</si>
  <si>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</si>
  <si>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</si>
  <si>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</si>
  <si>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</si>
  <si>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</si>
  <si>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</si>
  <si>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</si>
  <si>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</si>
  <si>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</si>
  <si>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</si>
  <si>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</si>
  <si>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</si>
  <si>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</si>
  <si>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</si>
  <si>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</si>
  <si>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</si>
  <si>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</si>
  <si>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</si>
  <si>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</si>
  <si>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</si>
  <si>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</si>
  <si>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</si>
  <si>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</si>
  <si>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</si>
  <si>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</si>
  <si>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</si>
  <si>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</si>
  <si>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</si>
  <si>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</si>
  <si>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</si>
  <si>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</si>
  <si>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</si>
  <si>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</si>
  <si>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</si>
  <si>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</si>
  <si>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</si>
  <si>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</si>
  <si>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</si>
  <si>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</si>
  <si>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</si>
  <si>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</si>
  <si>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</si>
  <si>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</si>
  <si>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</si>
  <si>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</si>
  <si>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</si>
  <si>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</si>
  <si>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</si>
  <si>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</si>
  <si>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</si>
  <si>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</si>
  <si>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</si>
  <si>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</si>
  <si>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</si>
  <si>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</si>
  <si>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</si>
  <si>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</si>
  <si>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</si>
  <si>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</si>
  <si>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</si>
  <si>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</si>
  <si>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</si>
  <si>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</si>
  <si>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</si>
  <si>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</si>
  <si>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</si>
  <si>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</si>
  <si>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</si>
  <si>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</si>
  <si>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</si>
  <si>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</si>
  <si>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</si>
  <si>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</si>
  <si>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</si>
  <si>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</si>
  <si>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</si>
  <si>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</si>
  <si>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</si>
  <si>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</si>
  <si>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</si>
  <si>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</si>
  <si>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</si>
  <si>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</si>
  <si>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</si>
  <si>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</si>
  <si>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</si>
  <si>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</si>
  <si>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</si>
  <si>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</si>
  <si>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</si>
  <si>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</si>
  <si>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</si>
  <si>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</si>
  <si>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</si>
  <si>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</si>
  <si>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</si>
  <si>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</si>
  <si>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</si>
  <si>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</si>
  <si>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</si>
  <si>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</si>
  <si>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</si>
  <si>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</si>
  <si>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</si>
  <si>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</si>
  <si>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</si>
  <si>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</si>
  <si>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</si>
  <si>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</si>
  <si>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</si>
  <si>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</si>
  <si>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</si>
  <si>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</si>
  <si>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</si>
  <si>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</si>
  <si>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</si>
  <si>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</si>
  <si>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</si>
  <si>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</si>
  <si>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</si>
  <si>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</si>
  <si>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</si>
  <si>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</si>
  <si>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</si>
  <si>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</si>
  <si>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</si>
  <si>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</si>
  <si>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</si>
  <si>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</si>
  <si>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</si>
  <si>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</si>
  <si>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</si>
  <si>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</si>
  <si>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</si>
  <si>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</si>
  <si>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</si>
  <si>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</si>
  <si>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</si>
  <si>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</si>
  <si>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</si>
  <si>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</si>
  <si>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</si>
  <si>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</si>
  <si>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</si>
  <si>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</si>
  <si>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</si>
  <si>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</si>
  <si>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</si>
  <si>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</si>
  <si>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</si>
  <si>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</si>
  <si>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</si>
  <si>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</si>
  <si>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</si>
  <si>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</si>
  <si>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</si>
  <si>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</si>
  <si>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</si>
  <si>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</si>
  <si>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</si>
  <si>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</si>
  <si>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</si>
  <si>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</si>
  <si>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</si>
  <si>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</si>
  <si>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</si>
  <si>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</si>
  <si>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</si>
  <si>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</si>
  <si>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</si>
  <si>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</si>
  <si>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</si>
  <si>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</si>
  <si>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</si>
  <si>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</si>
  <si>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</si>
  <si>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</si>
  <si>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</si>
  <si>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</si>
  <si>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</si>
  <si>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</si>
  <si>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</si>
  <si>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</si>
  <si>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</si>
  <si>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</si>
  <si>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</si>
  <si>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</si>
  <si>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</si>
  <si>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</si>
  <si>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</si>
  <si>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</si>
  <si>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</si>
  <si>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</si>
  <si>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</si>
  <si>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</si>
  <si>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</si>
  <si>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</si>
  <si>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</si>
  <si>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</si>
  <si>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</si>
  <si>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</si>
  <si>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</si>
  <si>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</si>
  <si>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</si>
  <si>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</si>
  <si>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</si>
  <si>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</si>
  <si>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</si>
  <si>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</si>
  <si>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</si>
  <si>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</si>
  <si>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</si>
  <si>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</si>
  <si>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</si>
  <si>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</si>
  <si>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</si>
  <si>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</si>
  <si>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</si>
  <si>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</si>
  <si>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</si>
  <si>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</si>
  <si>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</si>
  <si>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</si>
  <si>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</si>
  <si>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</si>
  <si>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</si>
  <si>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</si>
  <si>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</si>
  <si>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</si>
  <si>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</si>
  <si>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</si>
  <si>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</si>
  <si>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</si>
  <si>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</si>
  <si>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</si>
  <si>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</si>
  <si>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</si>
  <si>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</si>
  <si>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</si>
  <si>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</si>
  <si>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</si>
  <si>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</si>
  <si>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</si>
  <si>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</si>
  <si>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</si>
  <si>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</si>
  <si>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</si>
  <si>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</si>
  <si>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</si>
  <si>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</si>
  <si>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</si>
  <si>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</si>
  <si>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</si>
  <si>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</si>
  <si>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</si>
  <si>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</si>
  <si>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</si>
  <si>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</si>
  <si>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</si>
  <si>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</si>
  <si>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</si>
  <si>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</si>
  <si>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</si>
  <si>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</si>
  <si>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</si>
  <si>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</si>
  <si>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</si>
  <si>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</si>
  <si>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</si>
  <si>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</si>
  <si>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</si>
  <si>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</si>
  <si>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</si>
  <si>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</si>
  <si>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</si>
  <si>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</si>
  <si>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</si>
  <si>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</si>
  <si>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</si>
  <si>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</si>
  <si>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</si>
  <si>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</si>
  <si>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</si>
  <si>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</si>
  <si>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</si>
  <si>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</si>
  <si>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</si>
  <si>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</si>
  <si>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</si>
  <si>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</si>
  <si>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</si>
  <si>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</si>
  <si>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</si>
  <si>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</si>
  <si>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</si>
  <si>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</si>
  <si>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</si>
  <si>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</si>
  <si>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</si>
  <si>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</si>
  <si>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</si>
  <si>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</si>
  <si>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</si>
  <si>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</si>
  <si>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</si>
  <si>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</si>
  <si>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</si>
  <si>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</si>
  <si>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</si>
  <si>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</si>
  <si>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</si>
  <si>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</si>
  <si>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</si>
  <si>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</si>
  <si>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</si>
  <si>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</si>
  <si>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</si>
  <si>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</si>
  <si>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</si>
  <si>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</si>
  <si>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</si>
  <si>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</si>
  <si>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</si>
  <si>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</si>
  <si>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</si>
  <si>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</si>
  <si>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</si>
  <si>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</si>
  <si>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</si>
  <si>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</si>
  <si>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</si>
  <si>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</si>
  <si>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</si>
  <si>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</si>
  <si>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</si>
  <si>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</si>
  <si>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</si>
  <si>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</si>
  <si>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</si>
  <si>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</si>
  <si>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</si>
  <si>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</si>
  <si>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</si>
  <si>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</si>
  <si>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</si>
  <si>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</si>
  <si>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</si>
  <si>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</si>
  <si>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</si>
  <si>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</si>
  <si>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</si>
  <si>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</si>
  <si>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</si>
  <si>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</si>
  <si>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</si>
  <si>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</si>
  <si>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</si>
  <si>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</si>
  <si>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</si>
  <si>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</si>
  <si>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</si>
  <si>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</si>
  <si>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</si>
  <si>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</si>
  <si>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</si>
  <si>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</si>
  <si>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</si>
  <si>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</si>
  <si>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</si>
  <si>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</si>
  <si>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</si>
  <si>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</si>
  <si>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</si>
  <si>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</si>
  <si>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</si>
  <si>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</si>
  <si>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</si>
  <si>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</si>
  <si>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</si>
  <si>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</si>
  <si>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</si>
  <si>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</si>
  <si>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</si>
  <si>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</si>
  <si>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</si>
  <si>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</si>
  <si>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</si>
  <si>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</si>
  <si>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</si>
  <si>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</si>
  <si>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</si>
  <si>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</si>
  <si>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</si>
  <si>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</si>
  <si>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</si>
  <si>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</si>
  <si>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</si>
  <si>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</si>
  <si>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</si>
  <si>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</si>
  <si>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</si>
  <si>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</si>
  <si>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</si>
  <si>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</si>
  <si>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</si>
  <si>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</si>
  <si>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</si>
  <si>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</si>
  <si>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</si>
  <si>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</si>
  <si>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</si>
  <si>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</si>
  <si>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</si>
  <si>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</si>
  <si>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</si>
  <si>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</si>
  <si>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</si>
  <si>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</si>
  <si>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</si>
  <si>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</si>
  <si>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</si>
  <si>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</si>
  <si>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</si>
  <si>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</si>
  <si>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</si>
  <si>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</si>
  <si>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</si>
  <si>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</si>
  <si>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</si>
  <si>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</si>
  <si>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</si>
  <si>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</si>
  <si>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</si>
  <si>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</si>
  <si>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</si>
  <si>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</si>
  <si>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</si>
  <si>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</si>
  <si>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</si>
  <si>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</si>
  <si>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</si>
  <si>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</si>
  <si>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</si>
  <si>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</si>
  <si>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</si>
  <si>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</si>
  <si>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</si>
  <si>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</si>
  <si>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</si>
  <si>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</si>
  <si>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</si>
  <si>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</si>
  <si>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</si>
  <si>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</si>
  <si>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</si>
  <si>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</si>
  <si>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</si>
  <si>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</si>
  <si>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</si>
  <si>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</si>
  <si>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</si>
  <si>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</si>
  <si>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</si>
  <si>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</si>
  <si>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</si>
  <si>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</si>
  <si>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</si>
  <si>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</si>
  <si>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</si>
  <si>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</si>
  <si>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</si>
  <si>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</si>
  <si>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</si>
  <si>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</si>
  <si>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</si>
  <si>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</si>
  <si>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</si>
  <si>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</si>
  <si>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</si>
  <si>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</si>
  <si>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</si>
  <si>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</si>
  <si>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</si>
  <si>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</si>
  <si>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</si>
  <si>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</si>
  <si>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</si>
  <si>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</si>
  <si>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</si>
  <si>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</si>
  <si>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</si>
  <si>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</si>
  <si>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</si>
  <si>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</si>
  <si>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</si>
  <si>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</si>
  <si>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</si>
  <si>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</si>
  <si>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</si>
  <si>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</si>
  <si>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</si>
  <si>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</si>
  <si>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</si>
  <si>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</si>
  <si>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</si>
  <si>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</si>
  <si>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</si>
  <si>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</si>
  <si>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</si>
  <si>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</si>
  <si>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</si>
  <si>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</si>
  <si>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</si>
  <si>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</si>
  <si>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</si>
  <si>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</si>
  <si>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</si>
  <si>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</si>
  <si>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</si>
  <si>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</si>
  <si>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</si>
  <si>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</si>
  <si>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</si>
  <si>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</si>
  <si>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</si>
  <si>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</si>
  <si>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</si>
  <si>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</si>
  <si>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</si>
  <si>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</si>
  <si>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</si>
  <si>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</si>
  <si>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</si>
  <si>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</si>
  <si>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</si>
  <si>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</si>
  <si>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</si>
  <si>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</si>
  <si>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</si>
  <si>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</si>
  <si>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</si>
  <si>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</si>
  <si>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</si>
  <si>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</si>
  <si>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</si>
  <si>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</si>
  <si>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</si>
  <si>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</si>
  <si>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</si>
  <si>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</si>
  <si>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</si>
  <si>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</si>
  <si>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</si>
  <si>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</si>
  <si>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</si>
  <si>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</si>
  <si>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</si>
  <si>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</si>
  <si>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</si>
  <si>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</si>
  <si>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</si>
  <si>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</si>
  <si>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</si>
  <si>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</si>
  <si>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</si>
  <si>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</si>
  <si>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</si>
  <si>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</si>
  <si>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</si>
  <si>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</si>
  <si>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</si>
  <si>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</si>
  <si>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</si>
  <si>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</si>
  <si>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</si>
  <si>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</si>
  <si>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</si>
  <si>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</si>
  <si>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</si>
  <si>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</si>
  <si>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</si>
  <si>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</si>
  <si>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</si>
  <si>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</si>
  <si>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</si>
  <si>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</si>
  <si>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</si>
  <si>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</si>
  <si>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</si>
  <si>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</si>
  <si>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</si>
  <si>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</si>
  <si>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</si>
  <si>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</si>
  <si>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</si>
  <si>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</si>
  <si>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</si>
  <si>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</si>
  <si>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</si>
  <si>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</si>
  <si>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</si>
  <si>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</si>
  <si>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</si>
  <si>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</si>
  <si>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</si>
  <si>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</si>
  <si>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</si>
  <si>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</si>
  <si>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</si>
  <si>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</si>
  <si>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</si>
  <si>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</si>
  <si>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</si>
  <si>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</si>
  <si>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</si>
  <si>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</si>
  <si>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</si>
  <si>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</si>
  <si>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</si>
  <si>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</si>
  <si>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</si>
  <si>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</si>
  <si>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</si>
  <si>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</si>
  <si>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</si>
  <si>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</si>
  <si>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</si>
  <si>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</si>
  <si>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</si>
  <si>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</si>
  <si>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</si>
  <si>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</si>
  <si>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</si>
  <si>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</si>
  <si>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</si>
  <si>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</si>
  <si>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</si>
  <si>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</si>
  <si>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</si>
  <si>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</si>
  <si>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</si>
  <si>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</si>
  <si>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</si>
  <si>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</si>
  <si>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</si>
  <si>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</si>
  <si>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</si>
  <si>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</si>
  <si>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</si>
  <si>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</si>
  <si>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</si>
  <si>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</si>
  <si>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</si>
  <si>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</si>
  <si>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</si>
  <si>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</si>
  <si>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</si>
  <si>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</si>
  <si>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</si>
  <si>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</si>
  <si>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</si>
  <si>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</si>
  <si>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</si>
  <si>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</si>
  <si>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</si>
  <si>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</si>
  <si>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</si>
  <si>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</si>
  <si>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</si>
  <si>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</si>
  <si>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</si>
  <si>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</si>
  <si>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</si>
  <si>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</si>
  <si>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</si>
  <si>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</si>
  <si>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</si>
  <si>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</si>
  <si>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</si>
  <si>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</si>
  <si>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</si>
  <si>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</si>
  <si>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</si>
  <si>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</si>
  <si>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</si>
  <si>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</si>
  <si>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</si>
  <si>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</si>
  <si>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</si>
  <si>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</si>
  <si>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</si>
  <si>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</si>
  <si>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</si>
  <si>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</si>
  <si>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</si>
  <si>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</si>
  <si>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</si>
  <si>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</si>
  <si>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</si>
  <si>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</si>
  <si>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</si>
  <si>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</si>
  <si>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</si>
  <si>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</si>
  <si>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</si>
  <si>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</si>
  <si>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</si>
  <si>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</si>
  <si>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</si>
  <si>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</si>
  <si>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</si>
  <si>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</si>
  <si>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</si>
  <si>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</si>
  <si>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</si>
  <si>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</si>
  <si>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</si>
  <si>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</si>
  <si>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</si>
  <si>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</si>
  <si>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</si>
  <si>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</si>
  <si>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</si>
  <si>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</si>
  <si>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</si>
  <si>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</si>
  <si>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</si>
  <si>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</si>
  <si>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</si>
  <si>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</si>
  <si>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</si>
  <si>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</si>
  <si>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</si>
  <si>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</si>
  <si>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</si>
  <si>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</si>
  <si>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</si>
  <si>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</si>
  <si>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</si>
  <si>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</si>
  <si>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</si>
  <si>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</si>
  <si>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</si>
  <si>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</si>
  <si>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</si>
  <si>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</si>
  <si>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</si>
  <si>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</si>
  <si>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</si>
  <si>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</si>
  <si>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</si>
  <si>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</si>
  <si>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</si>
  <si>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</si>
  <si>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</si>
  <si>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</si>
  <si>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</si>
  <si>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</si>
  <si>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</si>
  <si>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</si>
  <si>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</si>
  <si>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</si>
  <si>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</si>
  <si>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</si>
  <si>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</si>
  <si>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</si>
  <si>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</si>
  <si>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</si>
  <si>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</si>
  <si>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</si>
  <si>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</si>
  <si>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</si>
  <si>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</si>
  <si>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</si>
  <si>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</si>
  <si>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</si>
  <si>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</si>
  <si>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</si>
  <si>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</si>
  <si>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</si>
  <si>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</si>
  <si>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</si>
  <si>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</si>
  <si>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</si>
  <si>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</si>
  <si>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</si>
  <si>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</si>
  <si>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</si>
  <si>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</si>
  <si>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</si>
  <si>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</si>
  <si>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</si>
  <si>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</si>
  <si>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</si>
  <si>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</si>
  <si>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</si>
  <si>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</si>
  <si>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</si>
  <si>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</si>
  <si>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</si>
  <si>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</si>
  <si>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</si>
  <si>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</si>
  <si>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</si>
  <si>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</si>
  <si>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</si>
  <si>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</si>
  <si>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</si>
  <si>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</si>
  <si>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</si>
  <si>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</si>
  <si>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</si>
  <si>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</si>
  <si>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</si>
  <si>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</si>
  <si>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</si>
  <si>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</si>
  <si>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</si>
  <si>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</si>
  <si>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</si>
  <si>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</si>
  <si>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</si>
  <si>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</si>
  <si>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</si>
  <si>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</si>
  <si>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</si>
  <si>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</si>
  <si>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</si>
  <si>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</si>
  <si>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</si>
  <si>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</si>
  <si>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</si>
  <si>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</si>
  <si>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</si>
  <si>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</si>
  <si>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</si>
  <si>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</si>
  <si>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</si>
  <si>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</si>
  <si>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</si>
  <si>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</si>
  <si>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</si>
  <si>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</si>
  <si>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</si>
  <si>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</si>
  <si>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</si>
  <si>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</si>
  <si>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</si>
  <si>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</si>
  <si>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</si>
  <si>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</si>
  <si>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</si>
  <si>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</si>
  <si>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</si>
  <si>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</si>
  <si>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</si>
  <si>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</si>
  <si>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</si>
  <si>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</si>
  <si>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</si>
  <si>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</si>
  <si>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</si>
  <si>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</si>
  <si>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</si>
  <si>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</si>
  <si>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</si>
  <si>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</si>
  <si>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</si>
  <si>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</si>
  <si>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</si>
  <si>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</si>
  <si>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</si>
  <si>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</si>
  <si>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</si>
  <si>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</si>
  <si>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</si>
  <si>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</si>
  <si>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</si>
  <si>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</si>
  <si>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</si>
  <si>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</si>
  <si>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</si>
  <si>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</si>
  <si>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</si>
  <si>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</si>
  <si>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</si>
  <si>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</si>
  <si>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</si>
  <si>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</si>
  <si>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</si>
  <si>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</si>
  <si>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</si>
  <si>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</si>
  <si>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</si>
  <si>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</si>
  <si>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</si>
  <si>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</si>
  <si>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</si>
  <si>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</si>
  <si>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</si>
  <si>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</si>
  <si>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</si>
  <si>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</si>
  <si>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</si>
  <si>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</si>
  <si>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</si>
  <si>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</si>
  <si>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</si>
  <si>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</si>
  <si>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</si>
  <si>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</si>
  <si>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</si>
  <si>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</si>
  <si>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</si>
  <si>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</si>
  <si>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</si>
  <si>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</si>
  <si>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</si>
  <si>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</si>
  <si>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</si>
  <si>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</si>
  <si>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</si>
  <si>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</si>
  <si>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</si>
  <si>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</si>
  <si>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</si>
  <si>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</si>
  <si>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</si>
  <si>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</si>
  <si>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</si>
  <si>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</si>
  <si>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</si>
  <si>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</si>
  <si>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</si>
  <si>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</si>
  <si>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</si>
  <si>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</si>
  <si>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</si>
  <si>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</si>
  <si>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</si>
  <si>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</si>
  <si>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</si>
  <si>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</si>
  <si>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</si>
  <si>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</si>
  <si>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</si>
  <si>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</si>
  <si>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</si>
  <si>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</si>
  <si>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</si>
  <si>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</si>
  <si>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</si>
  <si>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</si>
  <si>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</si>
  <si>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</si>
  <si>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</si>
  <si>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</si>
  <si>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</si>
  <si>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</si>
  <si>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</si>
  <si>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</si>
  <si>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</si>
  <si>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</si>
  <si>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</si>
  <si>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</si>
  <si>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</si>
  <si>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</si>
  <si>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</si>
  <si>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</si>
  <si>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</si>
  <si>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</si>
  <si>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</si>
  <si>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</si>
  <si>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</si>
  <si>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</si>
  <si>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</si>
  <si>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</si>
  <si>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</si>
  <si>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</si>
  <si>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</si>
  <si>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</si>
  <si>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</si>
  <si>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</si>
  <si>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</si>
  <si>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</si>
  <si>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</si>
  <si>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</si>
  <si>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</si>
  <si>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</si>
  <si>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</si>
  <si>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</si>
  <si>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</si>
  <si>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</si>
  <si>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</si>
  <si>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</si>
  <si>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</si>
  <si>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</si>
  <si>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</si>
  <si>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</si>
  <si>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</si>
  <si>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</si>
  <si>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</si>
  <si>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</si>
  <si>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</si>
  <si>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</si>
  <si>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</si>
  <si>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</si>
  <si>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</si>
  <si>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</si>
  <si>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</si>
  <si>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</si>
  <si>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</si>
  <si>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</si>
  <si>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</si>
  <si>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</si>
  <si>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</si>
  <si>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</si>
  <si>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</si>
  <si>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</si>
  <si>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</si>
  <si>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</si>
  <si>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</si>
  <si>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</si>
  <si>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</si>
  <si>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</si>
  <si>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</si>
  <si>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</si>
  <si>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</si>
  <si>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</si>
  <si>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</si>
  <si>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</si>
  <si>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</si>
  <si>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</si>
  <si>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</si>
  <si>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</si>
  <si>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</si>
  <si>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</si>
  <si>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</si>
  <si>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</si>
  <si>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</si>
  <si>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</si>
  <si>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</si>
  <si>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</si>
  <si>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</si>
  <si>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</si>
  <si>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</si>
  <si>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</si>
  <si>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</si>
  <si>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</si>
  <si>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</si>
  <si>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</si>
  <si>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</si>
  <si>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</si>
  <si>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</si>
  <si>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</si>
  <si>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</si>
  <si>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</si>
  <si>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</si>
  <si>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</si>
  <si>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</si>
  <si>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</si>
  <si>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</si>
  <si>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</si>
  <si>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</si>
  <si>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</si>
  <si>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</si>
  <si>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</si>
  <si>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</si>
  <si>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</si>
  <si>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</si>
  <si>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</si>
  <si>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</si>
  <si>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</si>
  <si>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</si>
  <si>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</si>
  <si>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</si>
  <si>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</si>
  <si>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</si>
  <si>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</si>
  <si>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</si>
  <si>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</si>
  <si>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</si>
  <si>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</si>
  <si>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</si>
  <si>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</si>
  <si>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</si>
  <si>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</si>
  <si>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</si>
  <si>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</si>
  <si>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</si>
  <si>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</si>
  <si>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</si>
  <si>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</si>
  <si>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</si>
  <si>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</si>
  <si>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</si>
  <si>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</si>
  <si>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</si>
  <si>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</si>
  <si>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</si>
  <si>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</si>
  <si>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</si>
  <si>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</si>
  <si>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</si>
  <si>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</si>
  <si>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</si>
  <si>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</si>
  <si>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</si>
  <si>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</si>
  <si>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</si>
  <si>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</si>
  <si>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</si>
  <si>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</si>
  <si>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</si>
  <si>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</si>
  <si>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</si>
  <si>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</si>
  <si>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</si>
  <si>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</si>
  <si>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</si>
  <si>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</si>
  <si>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</si>
  <si>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</si>
  <si>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</si>
  <si>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</si>
  <si>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</si>
  <si>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</si>
  <si>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</si>
  <si>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</si>
  <si>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</si>
  <si>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</si>
  <si>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</si>
  <si>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</si>
  <si>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</si>
  <si>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</si>
  <si>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</si>
  <si>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</si>
  <si>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</si>
  <si>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</si>
  <si>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</si>
  <si>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</si>
  <si>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</si>
  <si>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</si>
  <si>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</si>
  <si>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</si>
  <si>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</si>
  <si>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</si>
  <si>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</si>
  <si>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</si>
  <si>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</si>
  <si>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</si>
  <si>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</si>
  <si>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</si>
  <si>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</si>
  <si>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</si>
  <si>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</si>
  <si>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</si>
  <si>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</si>
  <si>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</si>
  <si>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</si>
  <si>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</si>
  <si>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</si>
  <si>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</si>
  <si>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</si>
  <si>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</si>
  <si>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</si>
  <si>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</si>
  <si>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</si>
  <si>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</si>
  <si>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</si>
  <si>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</si>
  <si>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</si>
  <si>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</si>
  <si>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</si>
  <si>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</si>
  <si>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</si>
  <si>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</si>
  <si>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</si>
  <si>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</si>
  <si>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</si>
  <si>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</si>
  <si>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</si>
  <si>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</si>
  <si>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</si>
  <si>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</si>
  <si>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</si>
  <si>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</si>
  <si>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</si>
  <si>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</si>
  <si>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</si>
  <si>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</si>
  <si>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</si>
  <si>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</si>
  <si>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</si>
  <si>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</si>
  <si>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</si>
  <si>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</si>
  <si>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</si>
  <si>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</si>
  <si>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</si>
  <si>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</si>
  <si>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</si>
  <si>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</si>
  <si>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</si>
  <si>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</si>
  <si>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</si>
  <si>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</si>
  <si>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</si>
  <si>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</si>
  <si>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</si>
  <si>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</si>
  <si>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</si>
  <si>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</si>
  <si>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</si>
  <si>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</si>
  <si>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</si>
  <si>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</si>
  <si>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</si>
  <si>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</si>
  <si>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</si>
  <si>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</si>
  <si>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</si>
  <si>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</si>
  <si>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</si>
  <si>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</si>
  <si>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</si>
  <si>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</si>
  <si>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</si>
  <si>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</si>
  <si>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</si>
  <si>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</si>
  <si>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</si>
  <si>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</si>
  <si>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</si>
  <si>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</si>
  <si>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</si>
  <si>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</si>
  <si>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</si>
  <si>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</si>
  <si>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</si>
  <si>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</si>
  <si>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</si>
  <si>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</si>
  <si>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</si>
  <si>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</si>
  <si>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</si>
  <si>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</si>
  <si>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</si>
  <si>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</si>
  <si>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</si>
  <si>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</si>
  <si>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</si>
  <si>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</si>
  <si>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</si>
  <si>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</si>
  <si>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</si>
  <si>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</si>
  <si>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</si>
  <si>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</si>
  <si>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</si>
  <si>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</si>
  <si>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</si>
  <si>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</si>
  <si>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</si>
  <si>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</si>
  <si>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</si>
  <si>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</si>
  <si>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</si>
  <si>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</si>
  <si>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</si>
  <si>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</si>
  <si>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</si>
  <si>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</si>
  <si>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</si>
  <si>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</si>
  <si>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</si>
  <si>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</si>
  <si>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</si>
  <si>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</si>
  <si>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</si>
  <si>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</si>
  <si>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</si>
  <si>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</si>
  <si>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</si>
  <si>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</si>
  <si>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</si>
  <si>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</si>
  <si>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</si>
  <si>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</si>
  <si>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</si>
  <si>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</si>
  <si>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</si>
  <si>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</si>
  <si>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</si>
  <si>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</si>
  <si>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</si>
  <si>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</si>
  <si>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</si>
  <si>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</si>
  <si>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</si>
  <si>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</si>
  <si>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</si>
  <si>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</si>
  <si>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</si>
  <si>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</si>
  <si>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</si>
  <si>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</si>
  <si>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</si>
  <si>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</si>
  <si>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</si>
  <si>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</si>
  <si>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</si>
  <si>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</si>
  <si>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</si>
  <si>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</si>
  <si>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</si>
  <si>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</si>
  <si>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</si>
  <si>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</si>
  <si>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</si>
  <si>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</si>
  <si>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</si>
  <si>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</si>
  <si>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</si>
  <si>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</si>
  <si>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</si>
  <si>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</si>
  <si>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</si>
  <si>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</si>
  <si>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</si>
  <si>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</si>
  <si>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</si>
  <si>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</si>
  <si>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</si>
  <si>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</si>
  <si>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</si>
  <si>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</si>
  <si>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</si>
  <si>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</si>
  <si>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</si>
  <si>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</si>
  <si>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</si>
  <si>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</si>
  <si>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</si>
  <si>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</si>
  <si>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</si>
  <si>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</si>
  <si>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</si>
  <si>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</si>
  <si>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</si>
  <si>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</si>
  <si>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</si>
  <si>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</si>
  <si>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</si>
  <si>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</si>
  <si>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</si>
  <si>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</si>
  <si>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</si>
  <si>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</si>
  <si>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</si>
  <si>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</si>
  <si>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</si>
  <si>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</si>
  <si>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</si>
  <si>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</si>
  <si>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</si>
  <si>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</si>
  <si>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</si>
  <si>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</si>
  <si>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</si>
  <si>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</si>
  <si>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</si>
  <si>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</si>
  <si>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</si>
  <si>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</si>
  <si>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</si>
  <si>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</si>
  <si>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</si>
  <si>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</si>
  <si>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</si>
  <si>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</si>
  <si>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</si>
  <si>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</si>
  <si>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</si>
  <si>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</si>
  <si>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</si>
  <si>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</si>
  <si>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</si>
  <si>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</si>
  <si>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</si>
  <si>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</si>
  <si>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</si>
  <si>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</si>
  <si>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</si>
  <si>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</si>
  <si>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</si>
  <si>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</si>
  <si>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</si>
  <si>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</si>
  <si>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</si>
  <si>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</si>
  <si>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</si>
  <si>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</si>
  <si>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</si>
  <si>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</si>
  <si>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</si>
  <si>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</si>
  <si>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</si>
  <si>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</si>
  <si>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</si>
  <si>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</si>
  <si>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</si>
  <si>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</si>
  <si>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</si>
  <si>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</si>
  <si>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</si>
  <si>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</si>
  <si>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</si>
  <si>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</si>
  <si>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</si>
  <si>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</si>
  <si>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</si>
  <si>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</si>
  <si>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</si>
  <si>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</si>
  <si>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</si>
  <si>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</si>
  <si>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</si>
  <si>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</si>
  <si>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</si>
  <si>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</si>
  <si>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</si>
  <si>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</si>
  <si>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</si>
  <si>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</si>
  <si>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</si>
  <si>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</si>
  <si>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</si>
  <si>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</si>
  <si>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</si>
  <si>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</si>
  <si>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</si>
  <si>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</si>
  <si>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</si>
  <si>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</si>
  <si>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</si>
  <si>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</si>
  <si>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</si>
  <si>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</si>
  <si>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</si>
  <si>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</si>
  <si>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</si>
  <si>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</si>
  <si>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</si>
  <si>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</si>
  <si>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</si>
  <si>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</si>
  <si>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</si>
  <si>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</si>
  <si>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</si>
  <si>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</si>
  <si>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</si>
  <si>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</si>
  <si>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</si>
  <si>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</si>
  <si>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</si>
  <si>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</si>
  <si>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</si>
  <si>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</si>
  <si>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</si>
  <si>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</si>
  <si>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</si>
  <si>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</si>
  <si>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</si>
  <si>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</si>
  <si>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</si>
  <si>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</si>
  <si>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</si>
  <si>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</si>
  <si>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</si>
  <si>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</si>
  <si>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</si>
  <si>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</si>
  <si>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</si>
  <si>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</si>
  <si>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</si>
  <si>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</si>
  <si>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</si>
  <si>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</si>
  <si>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</si>
  <si>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</si>
  <si>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</si>
  <si>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</si>
  <si>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</si>
  <si>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</si>
  <si>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</si>
  <si>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</si>
  <si>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</si>
  <si>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</si>
  <si>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</si>
  <si>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</si>
  <si>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</si>
  <si>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</si>
  <si>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</si>
  <si>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</si>
  <si>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</si>
  <si>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</si>
  <si>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</si>
  <si>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</si>
  <si>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</si>
  <si>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</si>
  <si>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</si>
  <si>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</si>
  <si>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</si>
  <si>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</si>
  <si>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</si>
  <si>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</si>
  <si>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</si>
  <si>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</si>
  <si>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</si>
  <si>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</si>
  <si>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</si>
  <si>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</si>
  <si>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</si>
  <si>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</si>
  <si>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</si>
  <si>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</si>
  <si>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</si>
  <si>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</si>
  <si>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</si>
  <si>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</si>
  <si>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</si>
  <si>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</si>
  <si>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</si>
  <si>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</si>
  <si>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</si>
  <si>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</si>
  <si>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</si>
  <si>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</si>
  <si>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</si>
  <si>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</si>
  <si>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</si>
  <si>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</si>
  <si>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</si>
  <si>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</si>
  <si>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</si>
  <si>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</si>
  <si>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</si>
  <si>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</si>
  <si>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</si>
  <si>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</si>
  <si>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</si>
  <si>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</si>
  <si>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</si>
  <si>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</si>
  <si>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</si>
  <si>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</si>
  <si>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</si>
  <si>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</si>
  <si>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</si>
  <si>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</si>
  <si>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</si>
  <si>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</si>
  <si>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</si>
  <si>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</si>
  <si>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</si>
  <si>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</si>
  <si>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</si>
  <si>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</si>
  <si>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</si>
  <si>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</si>
  <si>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</si>
  <si>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</si>
  <si>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</si>
  <si>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</si>
  <si>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</si>
  <si>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</si>
  <si>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</si>
  <si>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</si>
  <si>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</si>
  <si>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</si>
  <si>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</si>
  <si>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</si>
  <si>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</si>
  <si>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</si>
  <si>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</si>
  <si>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</si>
  <si>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</si>
  <si>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</si>
  <si>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</si>
  <si>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</si>
  <si>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</si>
  <si>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</si>
  <si>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</si>
  <si>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</si>
  <si>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</si>
  <si>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</si>
  <si>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</si>
  <si>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</si>
  <si>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</si>
  <si>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</si>
  <si>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</si>
  <si>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</si>
  <si>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</si>
  <si>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</si>
  <si>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</si>
  <si>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</si>
  <si>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</si>
  <si>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</si>
  <si>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</si>
  <si>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</si>
  <si>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</si>
  <si>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</si>
  <si>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</si>
  <si>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</si>
  <si>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</si>
  <si>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</si>
  <si>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</si>
  <si>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</si>
  <si>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</si>
  <si>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</si>
  <si>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</si>
  <si>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</si>
  <si>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</si>
  <si>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</si>
  <si>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</si>
  <si>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</si>
  <si>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</si>
  <si>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</si>
  <si>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</si>
  <si>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</si>
  <si>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</si>
  <si>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</si>
  <si>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</si>
  <si>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</si>
  <si>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</si>
  <si>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</si>
  <si>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</si>
  <si>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</si>
  <si>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</si>
  <si>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</si>
  <si>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</si>
  <si>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</si>
  <si>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</si>
  <si>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</si>
  <si>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</si>
  <si>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</si>
  <si>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</si>
  <si>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</si>
  <si>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</si>
  <si>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</si>
  <si>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</si>
  <si>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</si>
  <si>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</si>
  <si>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</si>
  <si>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</si>
  <si>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</si>
  <si>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</si>
  <si>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</si>
  <si>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</si>
  <si>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</si>
  <si>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</si>
  <si>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</si>
  <si>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</si>
  <si>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</si>
  <si>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</si>
  <si>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</si>
  <si>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</si>
  <si>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</si>
  <si>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</si>
  <si>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</si>
  <si>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</si>
  <si>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</si>
  <si>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</si>
  <si>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</si>
  <si>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</si>
  <si>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</si>
  <si>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</si>
  <si>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</si>
  <si>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</si>
  <si>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</si>
  <si>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</si>
  <si>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</si>
  <si>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</si>
  <si>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</si>
  <si>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</si>
  <si>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</si>
  <si>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</si>
  <si>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</si>
  <si>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</si>
  <si>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</si>
  <si>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</si>
  <si>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</si>
  <si>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</si>
  <si>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</si>
  <si>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</si>
  <si>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</si>
  <si>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</si>
  <si>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</si>
  <si>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</si>
  <si>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</si>
  <si>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</si>
  <si>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</si>
  <si>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</si>
  <si>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</si>
  <si>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</si>
  <si>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</si>
  <si>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</si>
  <si>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</si>
  <si>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</si>
  <si>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</si>
  <si>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</si>
  <si>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</si>
  <si>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</si>
  <si>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</si>
  <si>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</si>
  <si>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</si>
  <si>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</si>
  <si>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</si>
  <si>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</si>
  <si>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</si>
  <si>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</si>
  <si>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</si>
  <si>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</si>
  <si>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</si>
  <si>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</si>
  <si>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</si>
  <si>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</si>
  <si>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</si>
  <si>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</si>
  <si>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</si>
  <si>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</si>
  <si>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</si>
  <si>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</si>
  <si>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</si>
  <si>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</si>
  <si>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</si>
  <si>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</si>
  <si>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</si>
  <si>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</si>
  <si>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</si>
  <si>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</si>
  <si>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</si>
  <si>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</si>
  <si>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</si>
  <si>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</si>
  <si>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</si>
  <si>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</si>
  <si>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</si>
  <si>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</si>
  <si>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</si>
  <si>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</si>
  <si>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</si>
  <si>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</si>
  <si>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</si>
  <si>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</si>
  <si>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</si>
  <si>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</si>
  <si>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</si>
  <si>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</si>
  <si>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</si>
  <si>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</si>
  <si>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</si>
  <si>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</si>
  <si>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</si>
  <si>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</si>
  <si>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</si>
  <si>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</si>
  <si>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</si>
  <si>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</si>
  <si>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</si>
  <si>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</si>
  <si>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</si>
  <si>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</si>
  <si>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</si>
  <si>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</si>
  <si>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</si>
  <si>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</si>
  <si>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</si>
  <si>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</si>
  <si>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</si>
  <si>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</si>
  <si>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</si>
  <si>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</si>
  <si>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</si>
  <si>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</si>
  <si>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</si>
  <si>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</si>
  <si>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</si>
  <si>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</si>
  <si>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</si>
  <si>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</si>
  <si>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</si>
  <si>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</si>
  <si>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</si>
  <si>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</si>
  <si>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</si>
  <si>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</si>
  <si>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</si>
  <si>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</si>
  <si>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</si>
  <si>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</si>
  <si>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</si>
  <si>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</si>
  <si>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</si>
  <si>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</si>
  <si>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</si>
  <si>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</si>
  <si>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</si>
  <si>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</si>
  <si>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</si>
  <si>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</si>
  <si>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</si>
  <si>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</si>
  <si>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</si>
  <si>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</si>
  <si>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</si>
  <si>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</si>
  <si>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</si>
  <si>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</si>
  <si>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</si>
  <si>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</si>
  <si>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</si>
  <si>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</si>
  <si>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</si>
  <si>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</si>
  <si>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</si>
  <si>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</si>
  <si>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</si>
  <si>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</si>
  <si>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</si>
  <si>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</si>
  <si>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</si>
  <si>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</si>
  <si>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</si>
  <si>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</si>
  <si>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</si>
  <si>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</si>
  <si>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</si>
  <si>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</si>
  <si>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</si>
  <si>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</si>
  <si>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</si>
  <si>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</si>
  <si>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</si>
  <si>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</si>
  <si>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</si>
  <si>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</si>
  <si>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</si>
  <si>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</si>
  <si>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</si>
  <si>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</si>
  <si>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</si>
  <si>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</si>
  <si>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</si>
  <si>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</si>
  <si>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</si>
  <si>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</si>
  <si>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</si>
  <si>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</si>
  <si>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</si>
  <si>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</si>
  <si>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</si>
  <si>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</si>
  <si>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</si>
  <si>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</si>
  <si>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</si>
  <si>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</si>
  <si>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</si>
  <si>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</si>
  <si>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</si>
  <si>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</si>
  <si>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</si>
  <si>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</si>
  <si>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</si>
  <si>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</si>
  <si>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</si>
  <si>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</si>
  <si>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</si>
  <si>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</si>
  <si>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</si>
  <si>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</si>
  <si>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</si>
  <si>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</si>
  <si>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</si>
  <si>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</si>
  <si>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</si>
  <si>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</si>
  <si>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</si>
  <si>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</si>
  <si>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</si>
  <si>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</si>
  <si>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</si>
  <si>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</si>
  <si>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</si>
  <si>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</si>
  <si>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</si>
  <si>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</si>
  <si>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</si>
  <si>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</si>
  <si>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</si>
  <si>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</si>
  <si>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</si>
  <si>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</si>
  <si>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</si>
  <si>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</si>
  <si>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</si>
  <si>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</si>
  <si>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</si>
  <si>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</si>
  <si>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</si>
  <si>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</si>
  <si>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</si>
  <si>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</si>
  <si>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</si>
  <si>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</si>
  <si>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</si>
  <si>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</si>
  <si>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</si>
  <si>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</si>
  <si>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</si>
  <si>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</si>
  <si>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</si>
  <si>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</si>
  <si>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</si>
  <si>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</si>
  <si>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</si>
  <si>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</si>
  <si>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</si>
  <si>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</si>
  <si>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</si>
  <si>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</si>
  <si>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</si>
  <si>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</si>
  <si>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</si>
  <si>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</si>
  <si>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</si>
  <si>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</si>
  <si>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</si>
  <si>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</si>
  <si>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</si>
  <si>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</si>
  <si>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</si>
  <si>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</si>
  <si>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</si>
  <si>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</si>
  <si>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</si>
  <si>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</si>
  <si>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</si>
  <si>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</si>
  <si>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</si>
  <si>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</si>
  <si>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</si>
  <si>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</si>
  <si>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</si>
  <si>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</si>
  <si>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</si>
  <si>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</si>
  <si>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</si>
  <si>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</si>
  <si>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</si>
  <si>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</si>
  <si>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</si>
  <si>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</si>
  <si>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</si>
  <si>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</si>
  <si>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</si>
  <si>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</si>
  <si>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</si>
  <si>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</si>
  <si>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</si>
  <si>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</si>
  <si>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</si>
  <si>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</si>
  <si>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</si>
  <si>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</si>
  <si>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</si>
  <si>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</si>
  <si>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</si>
  <si>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</si>
  <si>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</si>
  <si>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</si>
  <si>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</si>
  <si>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</si>
  <si>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</si>
  <si>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</si>
  <si>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</si>
  <si>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</si>
  <si>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</si>
  <si>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</si>
  <si>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</si>
  <si>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</si>
  <si>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</si>
  <si>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</si>
  <si>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</si>
  <si>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</si>
  <si>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</si>
  <si>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</si>
  <si>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</si>
  <si>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</si>
  <si>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</si>
  <si>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</si>
  <si>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</si>
  <si>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</si>
  <si>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</si>
  <si>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</si>
  <si>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</si>
  <si>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</si>
  <si>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</si>
  <si>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</si>
  <si>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</si>
  <si>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</si>
  <si>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</si>
  <si>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</si>
  <si>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</si>
  <si>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</si>
  <si>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</si>
  <si>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</si>
  <si>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</si>
  <si>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</si>
  <si>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</si>
  <si>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</si>
  <si>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</si>
  <si>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</si>
  <si>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</si>
  <si>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</si>
  <si>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</si>
  <si>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</si>
  <si>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</si>
  <si>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</si>
  <si>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</si>
  <si>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</si>
  <si>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</si>
  <si>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</si>
  <si>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</si>
  <si>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</si>
  <si>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</si>
  <si>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</si>
  <si>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</si>
  <si>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</si>
  <si>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</si>
  <si>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</si>
  <si>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</si>
  <si>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</si>
  <si>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</si>
  <si>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</si>
  <si>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</si>
  <si>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</si>
  <si>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</si>
  <si>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</si>
  <si>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</si>
  <si>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</si>
  <si>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</si>
  <si>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</si>
  <si>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</si>
  <si>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</si>
  <si>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</si>
  <si>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</si>
  <si>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</si>
  <si>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</si>
  <si>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</si>
  <si>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</si>
  <si>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</si>
  <si>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</si>
  <si>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</si>
  <si>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</si>
  <si>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</si>
  <si>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</si>
  <si>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</si>
  <si>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</si>
  <si>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</si>
  <si>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</si>
  <si>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</si>
  <si>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</si>
  <si>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</si>
  <si>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</si>
  <si>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</si>
  <si>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</si>
  <si>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</si>
  <si>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</si>
  <si>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</si>
  <si>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</si>
  <si>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</si>
  <si>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</si>
  <si>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</si>
  <si>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</si>
  <si>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</si>
  <si>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</si>
  <si>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</si>
  <si>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</si>
  <si>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</si>
  <si>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</si>
  <si>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</si>
  <si>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</si>
  <si>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</si>
  <si>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</si>
  <si>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</si>
  <si>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</si>
  <si>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</si>
  <si>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</si>
  <si>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</si>
  <si>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</si>
  <si>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</si>
  <si>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</si>
  <si>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</si>
  <si>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</si>
  <si>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</si>
  <si>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</si>
  <si>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</si>
  <si>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</si>
  <si>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</si>
  <si>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</si>
  <si>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</si>
  <si>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</si>
  <si>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</si>
  <si>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</si>
  <si>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</si>
  <si>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</si>
  <si>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</si>
  <si>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</si>
  <si>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</si>
  <si>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</si>
  <si>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</si>
  <si>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</si>
  <si>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</si>
  <si>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</si>
  <si>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</si>
  <si>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</si>
  <si>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</si>
  <si>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</si>
  <si>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</si>
  <si>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</si>
  <si>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</si>
  <si>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</si>
  <si>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</si>
  <si>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</si>
  <si>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</si>
  <si>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</si>
  <si>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</si>
  <si>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</si>
  <si>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</si>
  <si>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</si>
  <si>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</si>
  <si>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</si>
  <si>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</si>
  <si>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</si>
  <si>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</si>
  <si>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</si>
  <si>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</si>
  <si>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</si>
  <si>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</si>
  <si>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</si>
  <si>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</si>
  <si>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</si>
  <si>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</si>
  <si>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</si>
  <si>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</si>
  <si>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</si>
  <si>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</si>
  <si>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</si>
  <si>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</si>
  <si>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</si>
  <si>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</si>
  <si>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</si>
  <si>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</si>
  <si>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</si>
  <si>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</si>
  <si>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</si>
  <si>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</si>
  <si>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</si>
  <si>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</si>
  <si>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</si>
  <si>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</si>
  <si>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</si>
  <si>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</si>
  <si>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</si>
  <si>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</si>
  <si>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</si>
  <si>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</si>
  <si>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</si>
  <si>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</si>
  <si>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</si>
  <si>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</si>
  <si>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</si>
  <si>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</si>
  <si>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</si>
  <si>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</si>
  <si>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</si>
  <si>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</si>
  <si>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</si>
  <si>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</si>
  <si>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</si>
  <si>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</si>
  <si>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</si>
  <si>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</si>
  <si>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</si>
  <si>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</si>
  <si>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</si>
  <si>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</si>
  <si>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</si>
  <si>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</si>
  <si>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</si>
  <si>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</si>
  <si>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</si>
  <si>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</si>
  <si>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</si>
  <si>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</si>
  <si>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</si>
  <si>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</si>
  <si>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</si>
  <si>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</si>
  <si>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</si>
  <si>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</si>
  <si>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</si>
  <si>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</si>
  <si>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</si>
  <si>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</si>
  <si>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</si>
  <si>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</si>
  <si>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</si>
  <si>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</si>
  <si>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</si>
  <si>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</si>
  <si>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</si>
  <si>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</si>
  <si>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</si>
  <si>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</si>
  <si>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</si>
  <si>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</si>
  <si>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</si>
  <si>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</si>
  <si>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</si>
  <si>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</si>
  <si>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</si>
  <si>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</si>
  <si>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</si>
  <si>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</si>
  <si>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</si>
  <si>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</si>
  <si>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</si>
  <si>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</si>
  <si>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</si>
  <si>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</si>
  <si>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</si>
  <si>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</si>
  <si>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</si>
  <si>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</si>
  <si>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</si>
  <si>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</si>
  <si>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</si>
  <si>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</si>
  <si>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</si>
  <si>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</si>
  <si>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</si>
  <si>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</si>
  <si>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</si>
  <si>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</si>
  <si>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</si>
  <si>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</si>
  <si>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</si>
  <si>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</si>
  <si>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</si>
  <si>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</si>
  <si>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</si>
  <si>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</si>
  <si>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</si>
  <si>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</si>
  <si>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</si>
  <si>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</si>
  <si>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</si>
  <si>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</si>
  <si>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</si>
  <si>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</si>
  <si>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</si>
  <si>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</si>
  <si>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</si>
  <si>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</si>
  <si>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</si>
  <si>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</si>
  <si>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</si>
  <si>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</si>
  <si>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</si>
  <si>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</si>
  <si>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</si>
  <si>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</si>
  <si>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</si>
  <si>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</si>
  <si>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</si>
  <si>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</si>
  <si>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</si>
  <si>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</si>
  <si>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</si>
  <si>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</si>
  <si>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</si>
  <si>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</si>
  <si>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</si>
  <si>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</si>
  <si>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</si>
  <si>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</si>
  <si>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</si>
  <si>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</si>
  <si>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</si>
  <si>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</si>
  <si>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</si>
  <si>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</si>
  <si>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</si>
  <si>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</si>
  <si>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</si>
  <si>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</si>
  <si>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</si>
  <si>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</si>
  <si>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</si>
  <si>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</si>
  <si>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</si>
  <si>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</si>
  <si>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</si>
  <si>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</si>
  <si>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</si>
  <si>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</si>
  <si>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</si>
  <si>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</si>
  <si>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</si>
  <si>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</si>
  <si>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</si>
  <si>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</si>
  <si>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</si>
  <si>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</si>
  <si>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</si>
  <si>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</si>
  <si>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</si>
  <si>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</si>
  <si>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</si>
  <si>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</si>
  <si>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</si>
  <si>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</si>
  <si>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</si>
  <si>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</si>
  <si>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</si>
  <si>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</si>
  <si>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</si>
  <si>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</si>
  <si>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</si>
  <si>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</si>
  <si>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</si>
  <si>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</si>
  <si>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</si>
  <si>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</si>
  <si>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</si>
  <si>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</si>
  <si>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</si>
  <si>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</si>
  <si>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</si>
  <si>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</si>
  <si>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</si>
  <si>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</si>
  <si>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</si>
  <si>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</si>
  <si>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</si>
  <si>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</si>
  <si>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</si>
  <si>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</si>
  <si>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</si>
  <si>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</si>
  <si>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</si>
  <si>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</si>
  <si>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</si>
  <si>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</si>
  <si>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</si>
  <si>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</si>
  <si>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</si>
  <si>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</si>
  <si>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</si>
  <si>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</si>
  <si>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</si>
  <si>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</si>
  <si>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</si>
  <si>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</si>
  <si>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</si>
  <si>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</si>
  <si>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</si>
  <si>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</si>
  <si>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</si>
  <si>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</si>
  <si>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</si>
  <si>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</si>
  <si>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</si>
  <si>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</si>
  <si>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</si>
  <si>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</si>
  <si>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</si>
  <si>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</si>
  <si>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</si>
  <si>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</si>
  <si>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</si>
  <si>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</si>
  <si>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</si>
  <si>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</si>
  <si>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</si>
  <si>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</si>
  <si>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</si>
  <si>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</si>
  <si>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</si>
  <si>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</si>
  <si>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</si>
  <si>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</si>
  <si>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</si>
  <si>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</si>
  <si>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</si>
  <si>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</si>
  <si>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</si>
  <si>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</si>
  <si>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</si>
  <si>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</si>
  <si>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</si>
  <si>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</si>
  <si>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</si>
  <si>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</si>
  <si>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</si>
  <si>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</si>
  <si>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</si>
  <si>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</si>
  <si>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</si>
  <si>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</si>
  <si>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</si>
  <si>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</si>
  <si>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</si>
  <si>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</si>
  <si>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</si>
  <si>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</si>
  <si>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</si>
  <si>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</si>
  <si>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</si>
  <si>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</si>
  <si>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</si>
  <si>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</si>
  <si>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</si>
  <si>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</si>
  <si>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</si>
  <si>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</si>
  <si>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</si>
  <si>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</si>
  <si>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</si>
  <si>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</si>
  <si>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</si>
  <si>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</si>
  <si>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</si>
  <si>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</si>
  <si>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</si>
  <si>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</si>
  <si>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</si>
  <si>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</si>
  <si>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</si>
  <si>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</si>
  <si>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</si>
  <si>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</si>
  <si>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</si>
  <si>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</si>
  <si>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</si>
  <si>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</si>
  <si>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</si>
  <si>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</si>
  <si>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</si>
  <si>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</si>
  <si>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</si>
  <si>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</si>
  <si>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</si>
  <si>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</si>
  <si>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</si>
  <si>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</si>
  <si>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</si>
  <si>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</si>
  <si>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</si>
  <si>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</si>
  <si>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</si>
  <si>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</si>
  <si>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</si>
  <si>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</si>
  <si>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</si>
  <si>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</si>
  <si>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</si>
  <si>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</si>
  <si>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</si>
  <si>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</si>
  <si>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</si>
  <si>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</si>
  <si>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</si>
  <si>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</si>
  <si>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</si>
  <si>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</si>
  <si>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</si>
  <si>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</si>
  <si>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</si>
  <si>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</si>
  <si>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</si>
  <si>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</si>
  <si>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</si>
  <si>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</si>
  <si>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</si>
  <si>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</si>
  <si>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</si>
  <si>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</si>
  <si>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</si>
  <si>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</si>
  <si>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</si>
  <si>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</si>
  <si>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</si>
  <si>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</si>
  <si>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</si>
  <si>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</si>
  <si>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</si>
  <si>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</si>
  <si>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</si>
  <si>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</si>
  <si>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</si>
  <si>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</si>
  <si>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</si>
  <si>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</si>
  <si>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</si>
  <si>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</si>
  <si>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</si>
  <si>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</si>
  <si>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</si>
  <si>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</si>
  <si>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</si>
  <si>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</si>
  <si>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</si>
  <si>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</si>
  <si>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</si>
  <si>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</si>
  <si>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</si>
  <si>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</si>
  <si>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</si>
  <si>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</si>
  <si>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</si>
  <si>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</si>
  <si>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</si>
  <si>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</si>
  <si>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</si>
  <si>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</si>
  <si>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</si>
  <si>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</si>
  <si>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</si>
  <si>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</si>
  <si>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</si>
  <si>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</si>
  <si>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</si>
  <si>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</si>
  <si>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</si>
  <si>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</si>
  <si>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</si>
  <si>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</si>
  <si>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</si>
  <si>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</si>
  <si>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</si>
  <si>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</si>
  <si>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</si>
  <si>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</si>
  <si>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</si>
  <si>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</si>
  <si>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</si>
  <si>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</si>
  <si>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</si>
  <si>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</si>
  <si>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</si>
  <si>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</si>
  <si>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</si>
  <si>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</si>
  <si>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</si>
  <si>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</si>
  <si>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</si>
  <si>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</si>
  <si>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</si>
  <si>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</si>
  <si>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</si>
  <si>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</si>
  <si>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</si>
  <si>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</si>
  <si>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</si>
  <si>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</si>
  <si>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</si>
  <si>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</si>
  <si>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</si>
  <si>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</si>
  <si>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</si>
  <si>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</si>
  <si>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</si>
  <si>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</si>
  <si>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</si>
  <si>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</si>
  <si>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</si>
  <si>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</si>
  <si>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</si>
  <si>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</si>
  <si>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</si>
  <si>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</si>
  <si>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</si>
  <si>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</si>
  <si>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</si>
  <si>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</si>
  <si>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</si>
  <si>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</si>
  <si>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</si>
  <si>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</si>
  <si>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</si>
  <si>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</si>
  <si>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</si>
  <si>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</si>
  <si>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</si>
  <si>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</si>
  <si>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</si>
  <si>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</si>
  <si>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</si>
  <si>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</si>
  <si>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</si>
  <si>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</si>
  <si>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</si>
  <si>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</si>
  <si>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</si>
  <si>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</si>
  <si>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</si>
  <si>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</si>
  <si>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</si>
  <si>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</si>
  <si>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</si>
  <si>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</si>
  <si>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</si>
  <si>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</si>
  <si>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</si>
  <si>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</si>
  <si>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</si>
  <si>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</si>
  <si>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</si>
  <si>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</si>
  <si>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</si>
  <si>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</si>
  <si>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</si>
  <si>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</si>
  <si>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</si>
  <si>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</si>
  <si>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</si>
  <si>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</si>
  <si>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</si>
  <si>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</si>
  <si>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</si>
  <si>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</si>
  <si>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</si>
  <si>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</si>
  <si>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</si>
  <si>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</si>
  <si>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</si>
  <si>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</si>
  <si>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</si>
  <si>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</si>
  <si>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</si>
  <si>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</si>
  <si>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</si>
  <si>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</si>
  <si>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</si>
  <si>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</si>
  <si>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</si>
  <si>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</si>
  <si>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</si>
  <si>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</si>
  <si>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</si>
  <si>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</si>
  <si>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</si>
  <si>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</si>
  <si>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</si>
  <si>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</si>
  <si>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</si>
  <si>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</si>
  <si>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</si>
  <si>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</si>
  <si>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</si>
  <si>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</si>
  <si>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</si>
  <si>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</si>
  <si>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</si>
  <si>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</si>
  <si>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</si>
  <si>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</si>
  <si>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</si>
  <si>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</si>
  <si>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</si>
  <si>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</si>
  <si>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</si>
  <si>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</si>
  <si>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</si>
  <si>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</si>
  <si>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</si>
  <si>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</si>
  <si>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</si>
  <si>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</si>
  <si>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</si>
  <si>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</si>
  <si>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</si>
  <si>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</si>
  <si>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</si>
  <si>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</si>
  <si>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</si>
  <si>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</si>
  <si>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</si>
  <si>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</si>
  <si>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</si>
  <si>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</si>
  <si>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</si>
  <si>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</si>
  <si>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</si>
  <si>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</si>
  <si>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</si>
  <si>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</si>
  <si>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</si>
  <si>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</si>
  <si>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</si>
  <si>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</si>
  <si>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</si>
  <si>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</si>
  <si>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</si>
  <si>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</si>
  <si>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</si>
  <si>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</si>
  <si>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</si>
  <si>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</si>
  <si>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</si>
  <si>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</si>
  <si>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</si>
  <si>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</si>
  <si>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</si>
  <si>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</si>
  <si>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</si>
  <si>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</si>
  <si>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</si>
  <si>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</si>
  <si>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</si>
  <si>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</si>
  <si>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</si>
  <si>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</si>
  <si>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</si>
  <si>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</si>
  <si>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</si>
  <si>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</si>
  <si>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</si>
  <si>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</si>
  <si>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</si>
  <si>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</si>
  <si>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</si>
  <si>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</si>
  <si>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</si>
  <si>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</si>
  <si>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</si>
  <si>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</si>
  <si>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</si>
  <si>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</si>
  <si>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</si>
  <si>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</si>
  <si>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</si>
  <si>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</si>
  <si>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</si>
  <si>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</si>
  <si>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</si>
  <si>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</si>
  <si>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</si>
  <si>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</si>
  <si>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</si>
  <si>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</si>
  <si>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</si>
  <si>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</si>
  <si>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</si>
  <si>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</si>
  <si>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</si>
  <si>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</si>
  <si>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</si>
  <si>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</si>
  <si>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</si>
  <si>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</si>
  <si>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</si>
  <si>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</si>
  <si>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</si>
  <si>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</si>
  <si>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</si>
  <si>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</si>
  <si>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</si>
  <si>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</si>
  <si>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</si>
  <si>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</si>
  <si>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</si>
  <si>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</si>
  <si>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</si>
  <si>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</si>
  <si>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</si>
  <si>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</si>
  <si>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</si>
  <si>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</si>
  <si>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</si>
  <si>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</si>
  <si>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</si>
  <si>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</si>
  <si>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</si>
  <si>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</si>
  <si>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</si>
  <si>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</si>
  <si>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</si>
  <si>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</si>
  <si>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</si>
  <si>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</si>
  <si>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</si>
  <si>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</si>
  <si>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</si>
  <si>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</si>
  <si>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</si>
  <si>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</si>
  <si>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</si>
  <si>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</si>
  <si>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</si>
  <si>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</si>
  <si>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</si>
  <si>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</si>
  <si>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</si>
  <si>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</si>
  <si>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</si>
  <si>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</si>
  <si>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</si>
  <si>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</si>
  <si>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</si>
  <si>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</si>
  <si>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</si>
  <si>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</si>
  <si>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</si>
  <si>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</si>
  <si>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</si>
  <si>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</si>
  <si>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</si>
  <si>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</si>
  <si>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</si>
  <si>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</si>
  <si>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</si>
  <si>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</si>
  <si>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</si>
  <si>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</si>
  <si>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</si>
  <si>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</si>
  <si>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</si>
  <si>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</si>
  <si>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</si>
  <si>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</si>
  <si>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</si>
  <si>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</si>
  <si>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</si>
  <si>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</si>
  <si>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</si>
  <si>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</si>
  <si>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</si>
  <si>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</si>
  <si>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</si>
  <si>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</si>
  <si>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</si>
  <si>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</si>
  <si>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</si>
  <si>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</si>
  <si>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</si>
  <si>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</si>
  <si>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</si>
  <si>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</si>
  <si>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</si>
  <si>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</si>
  <si>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</si>
  <si>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</si>
  <si>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</si>
  <si>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</si>
  <si>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</si>
  <si>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</si>
  <si>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</si>
  <si>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</si>
  <si>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</si>
  <si>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</si>
  <si>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</si>
  <si>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</si>
  <si>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</si>
  <si>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</si>
  <si>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</si>
  <si>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</si>
  <si>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</si>
  <si>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</si>
  <si>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</si>
  <si>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</si>
  <si>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</si>
  <si>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</si>
  <si>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</si>
  <si>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</si>
  <si>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</si>
  <si>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</si>
  <si>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</si>
  <si>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</si>
  <si>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</si>
  <si>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</si>
  <si>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</si>
  <si>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</si>
  <si>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</si>
  <si>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</si>
  <si>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</si>
  <si>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</si>
  <si>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</si>
  <si>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</si>
  <si>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</si>
  <si>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</si>
  <si>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</si>
  <si>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</si>
  <si>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</si>
  <si>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</si>
  <si>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</si>
  <si>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</si>
  <si>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</si>
  <si>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</si>
  <si>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</si>
  <si>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</si>
  <si>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</si>
  <si>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</si>
  <si>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</si>
  <si>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</si>
  <si>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</si>
  <si>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</si>
  <si>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</si>
  <si>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</si>
  <si>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</si>
  <si>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</si>
  <si>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</si>
  <si>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</si>
  <si>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</si>
  <si>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</si>
  <si>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</si>
  <si>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</si>
  <si>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</si>
  <si>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</si>
  <si>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</si>
  <si>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</si>
  <si>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</si>
  <si>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</si>
  <si>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</si>
  <si>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</si>
  <si>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</si>
  <si>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</si>
  <si>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</si>
  <si>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</si>
  <si>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</si>
  <si>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</si>
  <si>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</si>
  <si>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</si>
  <si>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</si>
  <si>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</si>
  <si>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</si>
  <si>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</si>
  <si>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</si>
  <si>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</si>
  <si>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</si>
  <si>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</si>
  <si>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</si>
  <si>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</si>
  <si>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</si>
  <si>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</si>
  <si>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</si>
  <si>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</si>
  <si>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</si>
  <si>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</si>
  <si>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</si>
  <si>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</si>
  <si>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</si>
  <si>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</si>
  <si>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</si>
  <si>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</si>
  <si>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</si>
  <si>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</si>
  <si>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</si>
  <si>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</si>
  <si>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</si>
  <si>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</si>
  <si>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</si>
  <si>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</si>
  <si>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</si>
  <si>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</si>
  <si>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</si>
  <si>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</si>
  <si>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</si>
  <si>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</si>
  <si>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</si>
  <si>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</si>
  <si>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</si>
  <si>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</si>
  <si>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</si>
  <si>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</si>
  <si>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</si>
  <si>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</si>
  <si>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</si>
  <si>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</si>
  <si>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</si>
  <si>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</si>
  <si>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</si>
  <si>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</si>
  <si>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</si>
  <si>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</si>
  <si>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</si>
  <si>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</si>
  <si>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</si>
  <si>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</si>
  <si>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</si>
  <si>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</si>
  <si>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</si>
  <si>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</si>
  <si>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</si>
  <si>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</si>
  <si>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</si>
  <si>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</si>
  <si>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</si>
  <si>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</si>
  <si>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</si>
  <si>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</si>
  <si>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</si>
  <si>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</si>
  <si>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</si>
  <si>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</si>
  <si>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</si>
  <si>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</si>
  <si>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</si>
  <si>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</si>
  <si>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</si>
  <si>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</si>
  <si>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</si>
  <si>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</si>
  <si>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</si>
  <si>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</si>
  <si>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</si>
  <si>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</si>
  <si>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</si>
  <si>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</si>
  <si>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</si>
  <si>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</si>
  <si>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</si>
  <si>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</si>
  <si>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</si>
  <si>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</si>
  <si>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</si>
  <si>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</si>
  <si>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</si>
  <si>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</si>
  <si>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</si>
  <si>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</si>
  <si>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</si>
  <si>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</si>
  <si>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</si>
  <si>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</si>
  <si>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</si>
  <si>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</si>
  <si>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</si>
  <si>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</si>
  <si>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</si>
  <si>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</si>
  <si>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</si>
  <si>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</si>
  <si>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</si>
  <si>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</si>
  <si>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</si>
  <si>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</si>
  <si>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</si>
  <si>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</si>
  <si>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</si>
  <si>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</si>
  <si>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</si>
  <si>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</si>
  <si>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</si>
  <si>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</si>
  <si>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</si>
  <si>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</si>
  <si>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</si>
  <si>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</si>
  <si>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</si>
  <si>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</si>
  <si>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</si>
  <si>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</si>
  <si>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</si>
  <si>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</si>
  <si>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</si>
  <si>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</si>
  <si>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</si>
  <si>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</si>
  <si>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</si>
  <si>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</si>
  <si>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</si>
  <si>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</si>
  <si>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</si>
  <si>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</si>
  <si>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</si>
  <si>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</si>
  <si>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</si>
  <si>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</si>
  <si>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</si>
  <si>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</si>
  <si>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</si>
  <si>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</si>
  <si>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</si>
  <si>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</si>
  <si>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</si>
  <si>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</si>
  <si>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</si>
  <si>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</si>
  <si>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</si>
  <si>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</si>
  <si>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</si>
  <si>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</si>
  <si>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</si>
  <si>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</si>
  <si>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</si>
  <si>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</si>
  <si>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</si>
  <si>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</si>
  <si>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</si>
  <si>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</si>
  <si>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</si>
  <si>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</si>
  <si>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</si>
  <si>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</si>
  <si>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</si>
  <si>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</si>
  <si>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</si>
  <si>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</si>
  <si>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</si>
  <si>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</si>
  <si>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</si>
  <si>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</si>
  <si>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</si>
  <si>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</si>
  <si>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</si>
  <si>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</si>
  <si>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</si>
  <si>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</si>
  <si>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</si>
  <si>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</si>
  <si>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</si>
  <si>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</si>
  <si>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</si>
  <si>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</si>
  <si>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</si>
  <si>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</si>
  <si>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</si>
  <si>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</si>
  <si>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</si>
  <si>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</si>
  <si>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</si>
  <si>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</si>
  <si>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</si>
  <si>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</si>
  <si>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</si>
  <si>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</si>
  <si>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</si>
  <si>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</si>
  <si>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</si>
  <si>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</si>
  <si>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</si>
  <si>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</si>
  <si>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</si>
  <si>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</si>
  <si>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</si>
  <si>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</si>
  <si>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</si>
  <si>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</si>
  <si>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</si>
  <si>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</si>
  <si>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</si>
  <si>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</si>
  <si>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</si>
  <si>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</si>
  <si>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</si>
  <si>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</si>
  <si>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</si>
  <si>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</si>
  <si>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</si>
  <si>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</si>
  <si>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</si>
  <si>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</si>
  <si>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</si>
  <si>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</si>
  <si>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</si>
  <si>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</si>
  <si>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</si>
  <si>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</si>
  <si>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</si>
  <si>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</si>
  <si>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</si>
  <si>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</si>
  <si>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</si>
  <si>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</si>
  <si>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</si>
  <si>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</si>
  <si>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</si>
  <si>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</si>
  <si>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</si>
  <si>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</si>
  <si>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</si>
  <si>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</si>
  <si>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</si>
  <si>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</si>
  <si>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</si>
  <si>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</si>
  <si>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</si>
  <si>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</si>
  <si>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</si>
  <si>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</si>
  <si>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</si>
  <si>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</si>
  <si>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</si>
  <si>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</si>
  <si>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</si>
  <si>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</si>
  <si>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</si>
  <si>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</si>
  <si>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</si>
  <si>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</si>
  <si>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</si>
  <si>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</si>
  <si>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</si>
  <si>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</si>
  <si>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</si>
  <si>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</si>
  <si>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</si>
  <si>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</si>
  <si>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</si>
  <si>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</si>
  <si>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</si>
  <si>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</si>
  <si>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</si>
  <si>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</si>
  <si>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</si>
  <si>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</si>
  <si>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</si>
  <si>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</si>
  <si>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</si>
  <si>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</si>
  <si>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</si>
  <si>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</si>
  <si>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</si>
  <si>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</si>
  <si>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</si>
  <si>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</si>
  <si>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</si>
  <si>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</si>
  <si>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</si>
  <si>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</si>
  <si>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</si>
  <si>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</si>
  <si>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</si>
  <si>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</si>
  <si>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</si>
  <si>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</si>
  <si>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</si>
  <si>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</si>
  <si>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</si>
  <si>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</si>
  <si>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</si>
  <si>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</si>
  <si>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</si>
  <si>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</si>
  <si>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</si>
  <si>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</si>
  <si>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</si>
  <si>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</si>
  <si>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</si>
  <si>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</si>
  <si>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</si>
  <si>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</si>
  <si>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</si>
  <si>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</si>
  <si>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</si>
  <si>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</si>
  <si>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</si>
  <si>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</si>
  <si>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</si>
  <si>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</si>
  <si>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</si>
  <si>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</si>
  <si>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</si>
  <si>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</si>
  <si>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</si>
  <si>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</si>
  <si>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</si>
  <si>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</si>
  <si>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</si>
  <si>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</si>
  <si>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</si>
  <si>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</si>
  <si>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</si>
  <si>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</si>
  <si>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</si>
  <si>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</si>
  <si>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</si>
  <si>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</si>
  <si>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</si>
  <si>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</si>
  <si>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</si>
  <si>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</si>
  <si>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</si>
  <si>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</si>
  <si>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</si>
  <si>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</si>
  <si>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</si>
  <si>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</si>
  <si>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</si>
  <si>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</si>
  <si>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</si>
  <si>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</si>
  <si>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</si>
  <si>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</si>
  <si>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</si>
  <si>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</si>
  <si>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</si>
  <si>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</si>
  <si>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</si>
  <si>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</si>
  <si>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</si>
  <si>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</si>
  <si>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</si>
  <si>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</si>
  <si>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</si>
  <si>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</si>
  <si>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</si>
  <si>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</si>
  <si>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</si>
  <si>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</si>
  <si>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</si>
  <si>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</si>
  <si>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</si>
  <si>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</si>
  <si>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</si>
  <si>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</si>
  <si>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</si>
  <si>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</si>
  <si>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</si>
  <si>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</si>
  <si>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</si>
  <si>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</si>
  <si>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</si>
  <si>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</si>
  <si>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</si>
  <si>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</si>
  <si>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</si>
  <si>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</si>
  <si>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</si>
  <si>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</si>
  <si>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</si>
  <si>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</si>
  <si>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</si>
  <si>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</si>
  <si>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</si>
  <si>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</si>
  <si>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</si>
  <si>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</si>
  <si>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</si>
  <si>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</si>
  <si>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</si>
  <si>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</si>
  <si>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</si>
  <si>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</si>
  <si>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</si>
  <si>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</si>
  <si>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</si>
  <si>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</si>
  <si>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</si>
  <si>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</si>
  <si>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</si>
  <si>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</si>
  <si>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</si>
  <si>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</si>
  <si>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</si>
  <si>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</si>
  <si>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</si>
  <si>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</si>
  <si>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</si>
  <si>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</si>
  <si>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</si>
  <si>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</si>
  <si>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</si>
  <si>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</si>
  <si>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</si>
  <si>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</si>
  <si>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</si>
  <si>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</si>
  <si>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</si>
  <si>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</si>
  <si>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</si>
  <si>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</si>
  <si>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</si>
  <si>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</si>
  <si>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</si>
  <si>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</si>
  <si>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</si>
  <si>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</si>
  <si>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</si>
  <si>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</si>
  <si>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</si>
  <si>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</si>
  <si>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</si>
  <si>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</si>
  <si>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</si>
  <si>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</si>
  <si>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</si>
  <si>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</si>
  <si>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</si>
  <si>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</si>
  <si>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</si>
  <si>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</si>
  <si>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</si>
  <si>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</si>
  <si>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</si>
  <si>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</si>
  <si>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</si>
  <si>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</si>
  <si>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</si>
  <si>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</si>
  <si>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</si>
  <si>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</si>
  <si>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</si>
  <si>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</si>
  <si>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</si>
  <si>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</si>
  <si>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</si>
  <si>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</si>
  <si>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</si>
  <si>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</si>
  <si>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</si>
  <si>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</si>
  <si>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</si>
  <si>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</si>
  <si>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</si>
  <si>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</si>
  <si>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</si>
  <si>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</si>
  <si>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</si>
  <si>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</si>
  <si>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</si>
  <si>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</si>
  <si>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</si>
  <si>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</si>
  <si>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</si>
  <si>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</si>
  <si>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</si>
  <si>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</si>
  <si>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</si>
  <si>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</si>
  <si>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</si>
  <si>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</si>
  <si>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</si>
  <si>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</si>
  <si>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</si>
  <si>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</si>
  <si>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</si>
  <si>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</si>
  <si>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</si>
  <si>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</si>
  <si>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</si>
  <si>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</si>
  <si>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</si>
  <si>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</si>
  <si>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</si>
  <si>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</si>
  <si>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</si>
  <si>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</si>
  <si>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</si>
  <si>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</si>
  <si>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</si>
  <si>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</si>
  <si>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</si>
  <si>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</si>
  <si>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</si>
  <si>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</si>
  <si>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</si>
  <si>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</si>
  <si>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</si>
  <si>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</si>
  <si>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</si>
  <si>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</si>
  <si>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</si>
  <si>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</si>
  <si>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</si>
  <si>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</si>
  <si>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</si>
  <si>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</si>
  <si>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</si>
  <si>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</si>
  <si>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</si>
  <si>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</si>
  <si>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</si>
  <si>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</si>
  <si>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</si>
  <si>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</si>
  <si>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</si>
  <si>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</si>
  <si>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</si>
  <si>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</si>
  <si>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</si>
  <si>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</si>
  <si>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</si>
  <si>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</si>
  <si>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</si>
  <si>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</si>
  <si>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</si>
  <si>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</si>
  <si>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</si>
  <si>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</si>
  <si>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</si>
  <si>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</si>
  <si>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</si>
  <si>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</si>
  <si>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</si>
  <si>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</si>
  <si>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</si>
  <si>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</si>
  <si>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</si>
  <si>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</si>
  <si>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</si>
  <si>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</si>
  <si>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</si>
  <si>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</si>
  <si>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</si>
  <si>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</si>
  <si>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</si>
  <si>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</si>
  <si>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</si>
  <si>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</si>
  <si>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</si>
  <si>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</si>
  <si>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</si>
  <si>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</si>
  <si>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</si>
  <si>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</si>
  <si>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</si>
  <si>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</si>
  <si>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</si>
  <si>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</si>
  <si>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</si>
  <si>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</si>
  <si>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</si>
  <si>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</si>
  <si>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</si>
  <si>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</si>
  <si>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</si>
  <si>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</si>
  <si>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</si>
  <si>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</si>
  <si>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</si>
  <si>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</si>
  <si>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</si>
  <si>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</si>
  <si>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</si>
  <si>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</si>
  <si>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</si>
  <si>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</si>
  <si>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</si>
  <si>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</si>
  <si>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</si>
  <si>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</si>
  <si>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</si>
  <si>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</si>
  <si>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</si>
  <si>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</si>
  <si>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</si>
  <si>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</si>
  <si>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</si>
  <si>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</si>
  <si>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</si>
  <si>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</si>
  <si>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</si>
  <si>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</si>
  <si>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</si>
  <si>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</si>
  <si>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</si>
  <si>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</si>
  <si>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</si>
  <si>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</si>
  <si>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</si>
  <si>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</si>
  <si>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</si>
  <si>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</si>
  <si>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</si>
  <si>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</si>
  <si>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</si>
  <si>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</si>
  <si>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</si>
  <si>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</si>
  <si>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</si>
  <si>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</si>
  <si>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</si>
  <si>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</si>
  <si>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</si>
  <si>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</si>
  <si>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</si>
  <si>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</si>
  <si>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</si>
  <si>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</si>
  <si>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</si>
  <si>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</si>
  <si>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</si>
  <si>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</si>
  <si>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</si>
  <si>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</si>
  <si>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</si>
  <si>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</si>
  <si>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</si>
  <si>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</si>
  <si>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</si>
  <si>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</si>
  <si>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</si>
  <si>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</si>
  <si>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</si>
  <si>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</si>
  <si>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</si>
  <si>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</si>
  <si>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</si>
  <si>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</si>
  <si>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</si>
  <si>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</si>
  <si>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</si>
  <si>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</si>
  <si>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</si>
  <si>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</si>
  <si>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</si>
  <si>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</si>
  <si>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</si>
  <si>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</si>
  <si>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</si>
  <si>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</si>
  <si>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</si>
  <si>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</si>
  <si>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</si>
  <si>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</si>
  <si>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</si>
  <si>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</si>
  <si>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</si>
  <si>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</si>
  <si>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</si>
  <si>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</si>
  <si>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</si>
  <si>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</si>
  <si>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</si>
  <si>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</si>
  <si>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</si>
  <si>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</si>
  <si>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</si>
  <si>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</si>
  <si>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</si>
  <si>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</si>
  <si>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</si>
  <si>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</si>
  <si>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</si>
  <si>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</si>
  <si>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</si>
  <si>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</si>
  <si>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</si>
  <si>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</si>
  <si>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</si>
  <si>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</si>
  <si>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</si>
  <si>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</si>
  <si>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</si>
  <si>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</si>
  <si>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</si>
  <si>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</si>
  <si>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</si>
  <si>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</si>
  <si>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</si>
  <si>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</si>
  <si>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</si>
  <si>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</si>
  <si>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</si>
  <si>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</si>
  <si>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</si>
  <si>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</si>
  <si>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</si>
  <si>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</si>
  <si>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</si>
  <si>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</si>
  <si>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</si>
  <si>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</si>
  <si>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</si>
  <si>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</si>
  <si>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</si>
  <si>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</si>
  <si>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</si>
  <si>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</si>
  <si>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</si>
  <si>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</si>
  <si>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</si>
  <si>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</si>
  <si>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</si>
  <si>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</si>
  <si>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</si>
  <si>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</si>
  <si>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</si>
  <si>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</si>
  <si>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</si>
  <si>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</si>
  <si>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</si>
  <si>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</si>
  <si>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</si>
  <si>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</si>
  <si>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</si>
  <si>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</si>
  <si>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</si>
  <si>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</si>
  <si>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</si>
  <si>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</si>
  <si>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</si>
  <si>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</si>
  <si>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</si>
  <si>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</si>
  <si>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</si>
  <si>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</si>
  <si>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</si>
  <si>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</si>
  <si>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</si>
  <si>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</si>
  <si>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</si>
  <si>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</si>
  <si>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</si>
  <si>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</si>
  <si>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</si>
  <si>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</si>
  <si>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</si>
  <si>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</si>
  <si>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</si>
  <si>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</si>
  <si>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</si>
  <si>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</si>
  <si>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</si>
  <si>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</si>
  <si>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</si>
  <si>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</si>
  <si>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</si>
  <si>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</si>
  <si>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</si>
  <si>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</si>
  <si>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</si>
  <si>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</si>
  <si>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</si>
  <si>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</si>
  <si>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</si>
  <si>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</si>
  <si>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</si>
  <si>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</si>
  <si>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</si>
  <si>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</si>
  <si>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</si>
  <si>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</si>
  <si>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</si>
  <si>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</si>
  <si>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</si>
  <si>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</si>
  <si>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</si>
  <si>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</si>
  <si>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</si>
  <si>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</si>
  <si>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</si>
  <si>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</si>
  <si>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</si>
  <si>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</si>
  <si>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</si>
  <si>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</si>
  <si>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</si>
  <si>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</si>
  <si>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</si>
  <si>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</si>
  <si>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</si>
  <si>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</si>
  <si>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</si>
  <si>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</si>
  <si>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</si>
  <si>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</si>
  <si>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</si>
  <si>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</si>
  <si>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</si>
  <si>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</si>
  <si>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</si>
  <si>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</si>
  <si>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</si>
  <si>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</si>
  <si>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</si>
  <si>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</si>
  <si>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</si>
  <si>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</si>
  <si>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</si>
  <si>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</si>
  <si>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</si>
  <si>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</si>
  <si>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</si>
  <si>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</si>
  <si>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</si>
  <si>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</si>
  <si>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</si>
  <si>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</si>
  <si>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</si>
  <si>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</si>
  <si>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</si>
  <si>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</si>
  <si>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</si>
  <si>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</si>
  <si>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</si>
  <si>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</si>
  <si>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</si>
  <si>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</si>
  <si>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</si>
  <si>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</si>
  <si>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</si>
  <si>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</si>
  <si>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</si>
  <si>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</si>
  <si>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</si>
  <si>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</si>
  <si>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</si>
  <si>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</si>
  <si>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</si>
  <si>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</si>
  <si>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</si>
  <si>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</si>
  <si>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</si>
  <si>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</si>
  <si>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</si>
  <si>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</si>
  <si>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</si>
  <si>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</si>
  <si>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</si>
  <si>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</si>
  <si>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</si>
  <si>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</si>
  <si>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</si>
  <si>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</si>
  <si>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</si>
  <si>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</si>
  <si>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</si>
  <si>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</si>
  <si>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</si>
  <si>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</si>
  <si>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</si>
  <si>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</si>
  <si>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</si>
  <si>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</si>
  <si>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</si>
  <si>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</si>
  <si>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</si>
  <si>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</si>
  <si>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</si>
  <si>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</si>
  <si>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</si>
  <si>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</si>
  <si>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</si>
  <si>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</si>
  <si>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</si>
  <si>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</si>
  <si>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</si>
  <si>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</si>
  <si>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</si>
  <si>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</si>
  <si>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</si>
  <si>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</si>
  <si>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</si>
  <si>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</si>
  <si>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</si>
  <si>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</si>
  <si>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</si>
  <si>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</si>
  <si>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</si>
  <si>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</si>
  <si>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</si>
  <si>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</si>
  <si>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</si>
  <si>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</si>
  <si>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</si>
  <si>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</si>
  <si>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</si>
  <si>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</si>
  <si>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</si>
  <si>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</si>
  <si>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</si>
  <si>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</si>
  <si>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</si>
  <si>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</si>
  <si>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</si>
  <si>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</si>
  <si>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</si>
  <si>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</si>
  <si>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</si>
  <si>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</si>
  <si>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</si>
  <si>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</si>
  <si>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</si>
  <si>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</si>
  <si>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</si>
  <si>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</si>
  <si>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</si>
  <si>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</si>
  <si>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</si>
  <si>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</si>
  <si>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</si>
  <si>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</si>
  <si>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</si>
  <si>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</si>
  <si>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</si>
  <si>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</si>
  <si>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</si>
  <si>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</si>
  <si>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</si>
  <si>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</si>
  <si>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</si>
  <si>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</si>
  <si>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</si>
  <si>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</si>
  <si>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</si>
  <si>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</si>
  <si>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</si>
  <si>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</si>
  <si>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</si>
  <si>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</si>
  <si>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</si>
  <si>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</si>
  <si>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</si>
  <si>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</si>
  <si>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</si>
  <si>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</si>
  <si>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</si>
  <si>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</si>
  <si>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</si>
  <si>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</si>
  <si>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</si>
  <si>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</si>
  <si>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</si>
  <si>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</si>
  <si>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</si>
  <si>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</si>
  <si>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</si>
  <si>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</si>
  <si>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</si>
  <si>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</si>
  <si>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</si>
  <si>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</si>
  <si>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</si>
  <si>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</si>
  <si>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</si>
  <si>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</si>
  <si>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</si>
  <si>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</si>
  <si>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</si>
  <si>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</si>
  <si>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</si>
  <si>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</si>
  <si>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</si>
  <si>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</si>
  <si>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</si>
  <si>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</si>
  <si>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</si>
  <si>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</si>
  <si>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</si>
  <si>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</si>
  <si>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</si>
  <si>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</si>
  <si>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</si>
  <si>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</si>
  <si>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</si>
  <si>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</si>
  <si>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</si>
  <si>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</si>
  <si>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</si>
  <si>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</si>
  <si>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</si>
  <si>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</si>
  <si>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</si>
  <si>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</si>
  <si>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</si>
  <si>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</si>
  <si>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</si>
  <si>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</si>
  <si>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</si>
  <si>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</si>
  <si>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</si>
  <si>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</si>
  <si>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</si>
  <si>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</si>
  <si>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</si>
  <si>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</si>
  <si>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</si>
  <si>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</si>
  <si>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</si>
  <si>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</si>
  <si>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</si>
  <si>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</si>
  <si>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</si>
  <si>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</si>
  <si>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</si>
  <si>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</si>
  <si>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</si>
  <si>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</si>
  <si>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</si>
  <si>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</si>
  <si>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</si>
  <si>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</si>
  <si>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</si>
  <si>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</si>
  <si>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</si>
  <si>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</si>
  <si>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</si>
  <si>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</si>
  <si>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</si>
  <si>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</si>
  <si>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</si>
  <si>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</si>
  <si>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</si>
  <si>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</si>
  <si>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</si>
  <si>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</si>
  <si>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</si>
  <si>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</si>
  <si>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</si>
  <si>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</si>
  <si>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</si>
  <si>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</si>
  <si>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</si>
  <si>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</si>
  <si>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</si>
  <si>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</si>
  <si>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</si>
  <si>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</si>
  <si>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</si>
  <si>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</si>
  <si>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</si>
  <si>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</si>
  <si>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</si>
  <si>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</si>
  <si>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</si>
  <si>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</si>
  <si>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</si>
  <si>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</si>
  <si>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</si>
  <si>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</si>
  <si>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</si>
  <si>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</si>
  <si>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</si>
  <si>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</si>
  <si>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</si>
  <si>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</si>
  <si>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</si>
  <si>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</si>
  <si>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</si>
  <si>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</si>
  <si>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</si>
  <si>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</si>
  <si>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</si>
  <si>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</si>
  <si>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</si>
  <si>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</si>
  <si>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</si>
  <si>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</si>
  <si>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</si>
  <si>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</si>
  <si>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</si>
  <si>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</si>
  <si>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</si>
  <si>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</si>
  <si>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</si>
  <si>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</si>
  <si>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</si>
  <si>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</si>
  <si>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</si>
  <si>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</si>
  <si>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</si>
  <si>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</si>
  <si>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</si>
  <si>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</si>
  <si>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</si>
  <si>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</si>
  <si>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</si>
  <si>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</si>
  <si>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</si>
  <si>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</si>
  <si>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</si>
  <si>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</si>
  <si>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</si>
  <si>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</si>
  <si>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</si>
  <si>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</si>
  <si>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</si>
  <si>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</si>
  <si>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</si>
  <si>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</si>
  <si>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</si>
  <si>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</si>
  <si>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</si>
  <si>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</si>
  <si>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</si>
  <si>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</si>
  <si>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</si>
  <si>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</si>
  <si>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</si>
  <si>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</si>
  <si>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</si>
  <si>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</si>
  <si>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</si>
  <si>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</si>
  <si>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</si>
  <si>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</si>
  <si>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</si>
  <si>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</si>
  <si>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</si>
  <si>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</si>
  <si>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</si>
  <si>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</si>
  <si>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</si>
  <si>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</si>
  <si>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</si>
  <si>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</si>
  <si>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</si>
  <si>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</si>
  <si>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</si>
  <si>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</si>
  <si>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</si>
  <si>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</si>
  <si>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</si>
  <si>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</si>
  <si>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</si>
  <si>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</si>
  <si>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</si>
  <si>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</si>
  <si>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</si>
  <si>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</si>
  <si>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</si>
  <si>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</si>
  <si>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</si>
  <si>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</si>
  <si>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</si>
  <si>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</si>
  <si>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</si>
  <si>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</si>
  <si>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</si>
  <si>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</si>
  <si>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</si>
  <si>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</si>
  <si>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</si>
  <si>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</si>
  <si>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</si>
  <si>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</si>
  <si>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</si>
  <si>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</si>
  <si>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</si>
  <si>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</si>
  <si>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</si>
  <si>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</si>
  <si>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</si>
  <si>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</si>
  <si>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</si>
  <si>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</si>
  <si>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</si>
  <si>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</si>
  <si>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</si>
  <si>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</si>
  <si>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</si>
  <si>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</si>
  <si>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</si>
  <si>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</si>
  <si>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</si>
  <si>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</si>
  <si>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</si>
  <si>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</si>
  <si>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</si>
  <si>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</si>
  <si>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</si>
  <si>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</si>
  <si>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</si>
  <si>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</si>
  <si>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</si>
  <si>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</si>
  <si>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</si>
  <si>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</si>
  <si>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</si>
  <si>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</si>
  <si>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</si>
  <si>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</si>
  <si>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</si>
  <si>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</si>
  <si>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</si>
  <si>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</si>
  <si>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</si>
  <si>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</si>
  <si>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</si>
  <si>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</si>
  <si>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</si>
  <si>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</si>
  <si>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</si>
  <si>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</si>
  <si>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</si>
  <si>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</si>
  <si>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</si>
  <si>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</si>
  <si>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</si>
  <si>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</si>
  <si>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</si>
  <si>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</si>
  <si>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</si>
  <si>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</si>
  <si>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</si>
  <si>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</si>
  <si>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</si>
  <si>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</si>
  <si>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</si>
  <si>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</si>
  <si>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</si>
  <si>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</si>
  <si>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</si>
  <si>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</si>
  <si>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</si>
  <si>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</si>
  <si>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</si>
  <si>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</si>
  <si>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</si>
  <si>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</si>
  <si>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</si>
  <si>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</si>
  <si>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</si>
  <si>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</si>
  <si>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</si>
  <si>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</si>
  <si>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</si>
  <si>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</si>
  <si>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</si>
  <si>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</si>
  <si>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</si>
  <si>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</si>
  <si>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</si>
  <si>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</si>
  <si>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</si>
  <si>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</si>
  <si>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</si>
  <si>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</si>
  <si>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</si>
  <si>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</si>
  <si>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</si>
  <si>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</si>
  <si>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</si>
  <si>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</si>
  <si>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</si>
  <si>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</si>
  <si>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</si>
  <si>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</si>
  <si>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</si>
  <si>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</si>
  <si>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</si>
  <si>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</si>
  <si>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</si>
  <si>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</si>
  <si>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</si>
  <si>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</si>
  <si>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</si>
  <si>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</si>
  <si>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</si>
  <si>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</si>
  <si>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</si>
  <si>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</si>
  <si>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</si>
  <si>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</si>
  <si>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</si>
  <si>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</si>
  <si>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</si>
  <si>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</si>
  <si>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</si>
  <si>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</si>
  <si>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</si>
  <si>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</si>
  <si>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</si>
  <si>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</si>
  <si>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</si>
  <si>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</si>
  <si>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</si>
  <si>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</si>
  <si>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</si>
  <si>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</si>
  <si>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</si>
  <si>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</si>
  <si>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</si>
  <si>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</si>
  <si>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</si>
  <si>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</si>
  <si>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</si>
  <si>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</si>
  <si>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</si>
  <si>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</si>
  <si>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</si>
  <si>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</si>
  <si>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</si>
  <si>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</si>
  <si>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</si>
  <si>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</si>
  <si>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</si>
  <si>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</si>
  <si>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</si>
  <si>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</si>
  <si>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</si>
  <si>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</si>
  <si>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</si>
  <si>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</si>
  <si>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</si>
  <si>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</si>
  <si>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</si>
  <si>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</si>
  <si>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</si>
  <si>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</si>
  <si>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</si>
  <si>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</si>
  <si>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</si>
  <si>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</si>
  <si>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</si>
  <si>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</si>
  <si>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</si>
  <si>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</si>
  <si>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</si>
  <si>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</si>
  <si>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</si>
  <si>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</si>
  <si>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</si>
  <si>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</si>
  <si>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</si>
  <si>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</si>
  <si>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</si>
  <si>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</si>
  <si>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</si>
  <si>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</si>
  <si>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</si>
  <si>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</si>
  <si>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</si>
  <si>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</si>
  <si>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</si>
  <si>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</si>
  <si>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</si>
  <si>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</si>
  <si>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</si>
  <si>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</si>
  <si>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</si>
  <si>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</si>
  <si>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</si>
  <si>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</si>
  <si>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</si>
  <si>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</si>
  <si>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</si>
  <si>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</si>
  <si>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</si>
  <si>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</si>
  <si>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</si>
  <si>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</si>
  <si>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</si>
  <si>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</si>
  <si>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</si>
  <si>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</si>
  <si>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</si>
  <si>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</si>
  <si>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</si>
  <si>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</si>
  <si>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</si>
  <si>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</si>
  <si>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</si>
  <si>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</si>
  <si>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</si>
  <si>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</si>
  <si>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</si>
  <si>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</si>
  <si>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</si>
  <si>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</si>
  <si>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</si>
  <si>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</si>
  <si>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</si>
  <si>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</si>
  <si>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</si>
  <si>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</si>
  <si>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</si>
  <si>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</si>
  <si>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</si>
  <si>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</si>
  <si>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</si>
  <si>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</si>
  <si>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</si>
  <si>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</si>
  <si>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</si>
  <si>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</si>
  <si>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</si>
  <si>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</si>
  <si>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</si>
  <si>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</si>
  <si>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</si>
  <si>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</si>
  <si>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</si>
  <si>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</si>
  <si>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</si>
  <si>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</si>
  <si>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</si>
  <si>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</si>
  <si>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</si>
  <si>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</si>
  <si>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</si>
  <si>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</si>
  <si>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</si>
  <si>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</si>
  <si>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</si>
  <si>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</si>
  <si>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</si>
  <si>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</si>
  <si>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</si>
  <si>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</si>
  <si>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</si>
  <si>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</si>
  <si>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</si>
  <si>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</si>
  <si>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</si>
  <si>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</si>
  <si>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</si>
  <si>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</si>
  <si>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</si>
  <si>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</si>
  <si>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</si>
  <si>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</si>
  <si>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</si>
  <si>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</si>
  <si>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</si>
  <si>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</si>
  <si>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</si>
  <si>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</si>
  <si>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</si>
  <si>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</si>
  <si>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</si>
  <si>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</si>
  <si>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</si>
  <si>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</si>
  <si>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</si>
  <si>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</si>
  <si>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</si>
  <si>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</si>
  <si>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</si>
  <si>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</si>
  <si>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</si>
  <si>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</si>
  <si>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</si>
  <si>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</si>
  <si>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</si>
  <si>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</si>
  <si>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</si>
  <si>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</si>
  <si>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</si>
  <si>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</si>
  <si>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</si>
  <si>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</si>
  <si>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</si>
  <si>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</si>
  <si>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</si>
  <si>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</si>
  <si>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</si>
  <si>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</si>
  <si>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</si>
  <si>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</si>
  <si>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</si>
  <si>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</si>
  <si>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</si>
  <si>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</si>
  <si>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</si>
  <si>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</si>
  <si>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</si>
  <si>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</si>
  <si>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</si>
  <si>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</si>
  <si>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</si>
  <si>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</si>
  <si>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</si>
  <si>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</si>
  <si>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</si>
  <si>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</si>
  <si>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</si>
  <si>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</si>
  <si>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</si>
  <si>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</si>
  <si>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</si>
  <si>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</si>
  <si>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</si>
  <si>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</si>
  <si>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</si>
  <si>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</si>
  <si>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</si>
  <si>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</si>
  <si>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</si>
  <si>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</si>
  <si>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</si>
  <si>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</si>
  <si>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</si>
  <si>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</si>
  <si>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</si>
  <si>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</si>
  <si>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</si>
  <si>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</si>
  <si>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</si>
  <si>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</si>
  <si>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</si>
  <si>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</si>
  <si>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</si>
  <si>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</si>
  <si>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</si>
  <si>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</si>
  <si>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</si>
  <si>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</si>
  <si>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</si>
  <si>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</si>
  <si>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</si>
  <si>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</si>
  <si>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</si>
  <si>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</si>
  <si>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</si>
  <si>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</si>
  <si>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</si>
  <si>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</si>
  <si>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</si>
  <si>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</si>
  <si>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</si>
  <si>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</si>
  <si>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</si>
  <si>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</si>
  <si>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</si>
  <si>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</si>
  <si>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</si>
  <si>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</si>
  <si>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</si>
  <si>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</si>
  <si>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</si>
  <si>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</si>
  <si>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</si>
  <si>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</si>
  <si>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</si>
  <si>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</si>
  <si>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</si>
  <si>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</si>
  <si>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</si>
  <si>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</si>
  <si>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</si>
  <si>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</si>
  <si>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</si>
  <si>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</si>
  <si>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</si>
  <si>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</si>
  <si>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</si>
  <si>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</si>
  <si>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</si>
  <si>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</si>
  <si>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</si>
  <si>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</si>
  <si>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</si>
  <si>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</si>
  <si>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</si>
  <si>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</si>
  <si>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</si>
  <si>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</si>
  <si>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</si>
  <si>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</si>
  <si>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</si>
  <si>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</si>
  <si>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</si>
  <si>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</si>
  <si>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</si>
  <si>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</si>
  <si>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</si>
  <si>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</si>
  <si>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</si>
  <si>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</si>
  <si>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</si>
  <si>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</si>
  <si>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</si>
  <si>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</si>
  <si>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</si>
  <si>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</si>
  <si>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</si>
  <si>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</si>
  <si>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</si>
  <si>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</si>
  <si>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</si>
  <si>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</si>
  <si>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</si>
  <si>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</si>
  <si>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</si>
  <si>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</si>
  <si>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</si>
  <si>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</si>
  <si>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</si>
  <si>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</si>
  <si>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</si>
  <si>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</si>
  <si>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</si>
  <si>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</si>
  <si>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</si>
  <si>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</si>
  <si>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</si>
  <si>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</si>
  <si>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</si>
  <si>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</si>
  <si>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</si>
  <si>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</si>
  <si>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</si>
  <si>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</si>
  <si>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</si>
  <si>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</si>
  <si>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</si>
  <si>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</si>
  <si>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</si>
  <si>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</si>
  <si>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</si>
  <si>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</si>
  <si>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</si>
  <si>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</si>
  <si>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</si>
  <si>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</si>
  <si>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</si>
  <si>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</si>
  <si>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</si>
  <si>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</si>
  <si>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</si>
  <si>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</si>
  <si>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</si>
  <si>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</si>
  <si>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</si>
  <si>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</si>
  <si>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</si>
  <si>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</si>
  <si>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</si>
  <si>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</si>
  <si>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</si>
  <si>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</si>
  <si>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</si>
  <si>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</si>
  <si>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</si>
  <si>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</si>
  <si>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</si>
  <si>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</si>
  <si>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</si>
  <si>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</si>
  <si>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</si>
  <si>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</si>
  <si>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</si>
  <si>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</si>
  <si>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</si>
  <si>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</si>
  <si>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</si>
  <si>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</si>
  <si>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</si>
  <si>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</si>
  <si>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</si>
  <si>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</si>
  <si>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</si>
  <si>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</si>
  <si>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</si>
  <si>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</si>
  <si>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</si>
  <si>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</si>
  <si>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</si>
  <si>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</si>
  <si>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</si>
  <si>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</si>
  <si>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</si>
  <si>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</si>
  <si>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</si>
  <si>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</si>
  <si>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</si>
  <si>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</si>
  <si>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</si>
  <si>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</si>
  <si>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</si>
  <si>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</si>
  <si>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</si>
  <si>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</si>
  <si>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</si>
  <si>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</si>
  <si>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</si>
  <si>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</si>
  <si>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</si>
  <si>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</si>
  <si>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</si>
  <si>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</si>
  <si>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</si>
  <si>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</si>
  <si>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</si>
  <si>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</si>
  <si>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</si>
  <si>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</si>
  <si>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</si>
  <si>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</si>
  <si>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</si>
  <si>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</si>
  <si>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</si>
  <si>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</si>
  <si>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</si>
  <si>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</si>
  <si>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</si>
  <si>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</si>
  <si>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</si>
  <si>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</si>
  <si>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</si>
  <si>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</si>
  <si>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</si>
  <si>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</si>
  <si>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</si>
  <si>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</si>
  <si>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</si>
  <si>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</si>
  <si>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</si>
  <si>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</si>
  <si>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</si>
  <si>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</si>
  <si>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</si>
  <si>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</si>
  <si>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</si>
  <si>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</si>
  <si>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</si>
  <si>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</si>
  <si>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</si>
  <si>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</si>
  <si>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</si>
  <si>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</si>
  <si>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</si>
  <si>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</si>
  <si>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</si>
  <si>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</si>
  <si>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</si>
  <si>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</si>
  <si>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</si>
  <si>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</si>
  <si>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</si>
  <si>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</si>
  <si>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</si>
  <si>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</si>
  <si>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</si>
  <si>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</si>
  <si>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</si>
  <si>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</si>
  <si>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</si>
  <si>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</si>
  <si>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</si>
  <si>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</si>
  <si>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</si>
  <si>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</si>
  <si>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</si>
  <si>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</si>
  <si>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</si>
  <si>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</si>
  <si>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</si>
  <si>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</si>
  <si>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</si>
  <si>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</si>
  <si>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</si>
  <si>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</si>
  <si>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</si>
  <si>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</si>
  <si>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</si>
  <si>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</si>
  <si>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</si>
  <si>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</si>
  <si>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</si>
  <si>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</si>
  <si>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</si>
  <si>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</si>
  <si>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</si>
  <si>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</si>
  <si>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</si>
  <si>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</si>
  <si>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</si>
  <si>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</si>
  <si>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</si>
  <si>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</si>
  <si>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</si>
  <si>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</si>
  <si>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</si>
  <si>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</si>
  <si>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</si>
  <si>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</si>
  <si>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</si>
  <si>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</si>
  <si>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</si>
  <si>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</si>
  <si>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</si>
  <si>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</si>
  <si>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</si>
  <si>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</si>
  <si>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</si>
  <si>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</si>
  <si>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</si>
  <si>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</si>
  <si>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</si>
  <si>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</si>
  <si>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</si>
  <si>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</si>
  <si>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</si>
  <si>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</si>
  <si>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</si>
  <si>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</si>
  <si>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</si>
  <si>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</si>
  <si>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</si>
  <si>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</si>
  <si>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</si>
  <si>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</si>
  <si>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</si>
  <si>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</si>
  <si>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</si>
  <si>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</si>
  <si>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</si>
  <si>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</si>
  <si>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</si>
  <si>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</si>
  <si>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</si>
  <si>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</si>
  <si>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</si>
  <si>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</si>
  <si>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</si>
  <si>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</si>
  <si>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</si>
  <si>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</si>
  <si>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</si>
  <si>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</si>
  <si>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</si>
  <si>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</si>
  <si>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</si>
  <si>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</si>
  <si>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</si>
  <si>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</si>
  <si>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</si>
  <si>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</si>
  <si>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</si>
  <si>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</si>
  <si>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</si>
  <si>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</si>
  <si>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</si>
  <si>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</si>
  <si>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</si>
  <si>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</si>
  <si>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</si>
  <si>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</si>
  <si>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</si>
  <si>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</si>
  <si>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</si>
  <si>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</si>
  <si>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</si>
  <si>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</si>
  <si>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</si>
  <si>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</si>
  <si>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</si>
  <si>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</si>
  <si>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</si>
  <si>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</si>
  <si>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</si>
  <si>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</si>
  <si>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</si>
  <si>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</si>
  <si>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</si>
  <si>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</si>
  <si>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</si>
  <si>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</si>
  <si>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</si>
  <si>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</si>
  <si>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</si>
  <si>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</si>
  <si>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</si>
  <si>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</si>
  <si>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</si>
  <si>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</si>
  <si>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</si>
  <si>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</si>
  <si>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</si>
  <si>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</si>
  <si>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</si>
  <si>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</si>
  <si>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</si>
  <si>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</si>
  <si>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</si>
  <si>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</si>
  <si>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</si>
  <si>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</si>
  <si>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</si>
  <si>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</si>
  <si>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</si>
  <si>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</si>
  <si>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</si>
  <si>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</si>
  <si>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</si>
  <si>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</si>
  <si>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</si>
  <si>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</si>
  <si>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</si>
  <si>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</si>
  <si>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</si>
  <si>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</si>
  <si>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</si>
  <si>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</si>
  <si>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</si>
  <si>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</si>
  <si>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</si>
  <si>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</si>
  <si>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</si>
  <si>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</si>
  <si>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</si>
  <si>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</si>
  <si>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</si>
  <si>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</si>
  <si>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</si>
  <si>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</si>
  <si>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</si>
  <si>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</si>
  <si>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</si>
  <si>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</si>
  <si>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</si>
  <si>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</si>
  <si>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</si>
  <si>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</si>
  <si>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</si>
  <si>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</si>
  <si>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</si>
  <si>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</si>
  <si>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</si>
  <si>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</si>
  <si>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</si>
  <si>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</si>
  <si>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</si>
  <si>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</si>
  <si>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</si>
  <si>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</si>
  <si>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</si>
  <si>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</si>
  <si>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</si>
  <si>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</si>
  <si>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</si>
  <si>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</si>
  <si>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</si>
  <si>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</si>
  <si>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</si>
  <si>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</si>
  <si>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</si>
  <si>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</si>
  <si>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</si>
  <si>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</si>
  <si>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</si>
  <si>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</si>
  <si>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</si>
  <si>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</si>
  <si>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</si>
  <si>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</si>
  <si>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</si>
  <si>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</si>
  <si>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</si>
  <si>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</si>
  <si>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</si>
  <si>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</si>
  <si>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</si>
  <si>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</si>
  <si>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</si>
  <si>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</si>
  <si>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</si>
  <si>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</si>
  <si>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</si>
  <si>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</si>
  <si>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</si>
  <si>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</si>
  <si>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</si>
  <si>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</si>
  <si>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</si>
  <si>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</si>
  <si>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</si>
  <si>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</si>
  <si>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</si>
  <si>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</si>
  <si>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</si>
  <si>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</si>
  <si>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</si>
  <si>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</si>
  <si>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</si>
  <si>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</si>
  <si>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</si>
  <si>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</si>
  <si>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</si>
  <si>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</si>
  <si>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</si>
  <si>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</si>
  <si>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</si>
  <si>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</si>
  <si>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</si>
  <si>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</si>
  <si>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</si>
  <si>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</si>
  <si>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</si>
  <si>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</si>
  <si>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</si>
  <si>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</si>
  <si>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</si>
  <si>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</si>
  <si>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</si>
  <si>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</si>
  <si>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</si>
  <si>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</si>
  <si>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</si>
  <si>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</si>
  <si>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</si>
  <si>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</si>
  <si>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</si>
  <si>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</si>
  <si>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</si>
  <si>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</si>
  <si>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</si>
  <si>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</si>
  <si>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</si>
  <si>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</si>
  <si>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</si>
  <si>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</si>
  <si>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</si>
  <si>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</si>
  <si>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</si>
  <si>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</si>
  <si>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</si>
  <si>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</si>
  <si>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</si>
  <si>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</si>
  <si>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</si>
  <si>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</si>
  <si>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</si>
  <si>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</si>
  <si>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</si>
  <si>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</si>
  <si>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</si>
  <si>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</si>
  <si>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</si>
  <si>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</si>
  <si>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</si>
  <si>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</si>
  <si>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</si>
  <si>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</si>
  <si>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</si>
  <si>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</si>
  <si>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</si>
  <si>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</si>
  <si>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</si>
  <si>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</si>
  <si>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</si>
  <si>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</si>
  <si>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</si>
  <si>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</si>
  <si>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</si>
  <si>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</si>
  <si>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</si>
  <si>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</si>
  <si>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</si>
  <si>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</si>
  <si>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</si>
  <si>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</si>
  <si>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</si>
  <si>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</si>
  <si>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</si>
  <si>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</si>
  <si>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</si>
  <si>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</si>
  <si>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</si>
  <si>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</si>
  <si>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</si>
  <si>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</si>
  <si>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</si>
  <si>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</si>
  <si>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</si>
  <si>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</si>
  <si>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</si>
  <si>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</si>
  <si>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</si>
  <si>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</si>
  <si>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</si>
  <si>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</si>
  <si>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</si>
  <si>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</si>
  <si>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</si>
  <si>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</si>
  <si>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</si>
  <si>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</si>
  <si>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</si>
  <si>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</si>
  <si>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</si>
  <si>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</si>
  <si>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</si>
  <si>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</si>
  <si>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</si>
  <si>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</si>
  <si>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</si>
  <si>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</si>
  <si>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</si>
  <si>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</si>
  <si>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</si>
  <si>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</si>
  <si>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</si>
  <si>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</si>
  <si>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</si>
  <si>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</si>
  <si>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</si>
  <si>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</si>
  <si>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</si>
  <si>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</si>
  <si>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</si>
  <si>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</si>
  <si>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</si>
  <si>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</si>
  <si>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</si>
  <si>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</si>
  <si>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</si>
  <si>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</si>
  <si>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</si>
  <si>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</si>
  <si>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</si>
  <si>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</si>
  <si>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</si>
  <si>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</si>
  <si>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</si>
  <si>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</si>
  <si>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</si>
  <si>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</si>
  <si>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</si>
  <si>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</si>
  <si>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</si>
  <si>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</si>
  <si>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</si>
  <si>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</si>
  <si>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</si>
  <si>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</si>
  <si>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</si>
  <si>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</si>
  <si>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</si>
  <si>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</si>
  <si>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</si>
  <si>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</si>
  <si>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</si>
  <si>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</si>
  <si>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</si>
  <si>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</si>
  <si>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</si>
  <si>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</si>
  <si>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</si>
  <si>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</si>
  <si>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</si>
  <si>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</si>
  <si>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</si>
  <si>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</si>
  <si>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</si>
  <si>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</si>
  <si>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</si>
  <si>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</si>
  <si>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</si>
  <si>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</si>
  <si>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</si>
  <si>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</si>
  <si>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</si>
  <si>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</si>
  <si>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</si>
  <si>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</si>
  <si>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</si>
  <si>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</si>
  <si>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</si>
  <si>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</si>
  <si>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</si>
  <si>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</si>
  <si>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</si>
  <si>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</si>
  <si>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</si>
  <si>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</si>
  <si>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</si>
  <si>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</si>
  <si>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</si>
  <si>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</si>
  <si>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</si>
  <si>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</si>
  <si>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</si>
  <si>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</si>
  <si>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</si>
  <si>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</si>
  <si>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</si>
  <si>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</si>
  <si>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</si>
  <si>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</si>
  <si>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</si>
  <si>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</si>
  <si>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</si>
  <si>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</si>
  <si>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</si>
  <si>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</si>
  <si>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</si>
  <si>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</si>
  <si>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</si>
  <si>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</si>
  <si>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</si>
  <si>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</si>
  <si>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</si>
  <si>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</si>
  <si>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</si>
  <si>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</si>
  <si>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</si>
  <si>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</si>
  <si>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</si>
  <si>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</si>
  <si>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</si>
  <si>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</si>
  <si>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</si>
  <si>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</si>
  <si>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</si>
  <si>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</si>
  <si>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</si>
  <si>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</si>
  <si>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</si>
  <si>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</si>
  <si>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</si>
  <si>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</si>
  <si>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</si>
  <si>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</si>
  <si>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</si>
  <si>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</si>
  <si>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</si>
  <si>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</si>
  <si>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</si>
  <si>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</si>
  <si>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</si>
  <si>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</si>
  <si>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</si>
  <si>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</si>
  <si>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</si>
  <si>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</si>
  <si>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</si>
  <si>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</si>
  <si>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</si>
  <si>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</si>
  <si>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</si>
  <si>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</si>
  <si>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</si>
  <si>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</si>
  <si>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</si>
  <si>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</si>
  <si>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</si>
  <si>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</si>
  <si>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</si>
  <si>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</si>
  <si>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</si>
  <si>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</si>
  <si>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</si>
  <si>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</si>
  <si>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</si>
  <si>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</si>
  <si>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</si>
  <si>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</si>
  <si>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</si>
  <si>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</si>
  <si>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</si>
  <si>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</si>
  <si>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</si>
  <si>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</si>
  <si>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</si>
  <si>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</si>
  <si>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</si>
  <si>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</si>
  <si>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</si>
  <si>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</si>
  <si>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</si>
  <si>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</si>
  <si>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</si>
  <si>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</si>
  <si>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</si>
  <si>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</si>
  <si>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</si>
  <si>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</si>
  <si>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</si>
  <si>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</si>
  <si>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</si>
  <si>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</si>
  <si>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</si>
  <si>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</si>
  <si>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</si>
  <si>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</si>
  <si>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</si>
  <si>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</si>
  <si>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</si>
  <si>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</si>
  <si>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</si>
  <si>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</si>
  <si>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</si>
  <si>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</si>
  <si>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</si>
  <si>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</si>
  <si>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</si>
  <si>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</si>
  <si>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</si>
  <si>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</si>
  <si>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</si>
  <si>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</si>
  <si>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</si>
  <si>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</si>
  <si>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</si>
  <si>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</si>
  <si>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</si>
  <si>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</si>
  <si>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</si>
  <si>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</si>
  <si>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</si>
  <si>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</si>
  <si>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</si>
  <si>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</si>
  <si>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</si>
  <si>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</si>
  <si>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</si>
  <si>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</si>
  <si>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</si>
  <si>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</si>
  <si>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</si>
  <si>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</si>
  <si>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</si>
  <si>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</si>
  <si>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</si>
  <si>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</si>
  <si>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</si>
  <si>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</si>
  <si>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</si>
  <si>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</si>
  <si>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</si>
  <si>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</si>
  <si>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</si>
  <si>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</si>
  <si>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</si>
  <si>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</si>
  <si>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</si>
  <si>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</si>
  <si>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</si>
  <si>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</si>
  <si>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</si>
  <si>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</si>
  <si>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</si>
  <si>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</si>
  <si>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</si>
  <si>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</si>
  <si>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</si>
  <si>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</si>
  <si>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</si>
  <si>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</si>
  <si>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</si>
  <si>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</si>
  <si>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</si>
  <si>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</si>
  <si>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</si>
  <si>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</si>
  <si>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</si>
  <si>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</si>
  <si>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</si>
  <si>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</si>
  <si>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</si>
  <si>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</si>
  <si>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</si>
  <si>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</si>
  <si>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</si>
  <si>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</si>
  <si>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</si>
  <si>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</si>
  <si>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</si>
  <si>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</si>
  <si>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</si>
  <si>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</si>
  <si>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</si>
  <si>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</si>
  <si>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</si>
  <si>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</si>
  <si>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</si>
  <si>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</si>
  <si>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</si>
  <si>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</si>
  <si>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</si>
  <si>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</si>
  <si>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</si>
  <si>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</si>
  <si>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</si>
  <si>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</si>
  <si>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</si>
  <si>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</si>
  <si>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</si>
  <si>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</si>
  <si>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</si>
  <si>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</si>
  <si>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</si>
  <si>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</si>
  <si>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</si>
  <si>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</si>
  <si>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</si>
  <si>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</si>
  <si>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</si>
  <si>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</si>
  <si>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</si>
  <si>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</si>
  <si>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</si>
  <si>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</si>
  <si>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</si>
  <si>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</si>
  <si>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</si>
  <si>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</si>
  <si>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</si>
  <si>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</si>
  <si>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</si>
  <si>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</si>
  <si>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</si>
  <si>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</si>
  <si>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</si>
  <si>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</si>
  <si>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</si>
  <si>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</si>
  <si>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</si>
  <si>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</si>
  <si>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</si>
  <si>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</si>
  <si>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</si>
  <si>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</si>
  <si>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</si>
  <si>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</si>
  <si>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</si>
  <si>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</si>
  <si>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</si>
  <si>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</si>
  <si>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</si>
  <si>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</si>
  <si>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</si>
  <si>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</si>
  <si>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</si>
  <si>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</si>
  <si>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</si>
  <si>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</si>
  <si>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</si>
  <si>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</si>
  <si>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</si>
  <si>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</si>
  <si>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</si>
  <si>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</si>
  <si>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</si>
  <si>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</si>
  <si>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</si>
  <si>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</si>
  <si>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</si>
  <si>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</si>
  <si>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</si>
  <si>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</si>
  <si>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</si>
  <si>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</si>
  <si>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</si>
  <si>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</si>
  <si>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</si>
  <si>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</si>
  <si>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</si>
  <si>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</si>
  <si>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</si>
  <si>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</si>
  <si>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</si>
  <si>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</si>
  <si>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</si>
  <si>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</si>
  <si>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</si>
  <si>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</si>
  <si>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</si>
  <si>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</si>
  <si>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</si>
  <si>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</si>
  <si>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</si>
  <si>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</si>
  <si>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</si>
  <si>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</si>
  <si>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</si>
  <si>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</si>
  <si>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</si>
  <si>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</si>
  <si>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</si>
  <si>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</si>
  <si>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</si>
  <si>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</si>
  <si>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</si>
  <si>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</si>
  <si>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</si>
  <si>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</si>
  <si>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</si>
  <si>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</si>
  <si>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</si>
  <si>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</si>
  <si>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</si>
  <si>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</si>
  <si>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</si>
  <si>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</si>
  <si>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</si>
  <si>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</si>
  <si>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</si>
  <si>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</si>
  <si>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</si>
  <si>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</si>
  <si>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</si>
  <si>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</si>
  <si>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</si>
  <si>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</si>
  <si>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</si>
  <si>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</si>
  <si>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</si>
  <si>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</si>
  <si>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</si>
  <si>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</si>
  <si>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</si>
  <si>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</si>
  <si>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</si>
  <si>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</si>
  <si>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</si>
  <si>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</si>
  <si>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</si>
  <si>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</si>
  <si>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</si>
  <si>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</si>
  <si>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</si>
  <si>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</si>
  <si>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</si>
  <si>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</si>
  <si>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</si>
  <si>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</si>
  <si>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</si>
  <si>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</si>
  <si>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</si>
  <si>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</si>
  <si>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</si>
  <si>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</si>
  <si>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</si>
  <si>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</si>
  <si>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</si>
  <si>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</si>
  <si>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</si>
  <si>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</si>
  <si>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</si>
  <si>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</si>
  <si>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</si>
  <si>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</si>
  <si>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</si>
  <si>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</si>
  <si>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</si>
  <si>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</si>
  <si>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</si>
  <si>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</si>
  <si>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</si>
  <si>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</si>
  <si>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</si>
  <si>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</si>
  <si>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</si>
  <si>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</si>
  <si>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</si>
  <si>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</si>
  <si>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</si>
  <si>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</si>
  <si>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</si>
  <si>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</si>
  <si>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</si>
  <si>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</si>
  <si>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</si>
  <si>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</si>
  <si>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</si>
  <si>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</si>
  <si>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</si>
  <si>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</si>
  <si>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</si>
  <si>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</si>
  <si>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</si>
  <si>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</si>
  <si>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</si>
  <si>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</si>
  <si>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</si>
  <si>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</si>
  <si>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</si>
  <si>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</si>
  <si>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</si>
  <si>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</si>
  <si>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</si>
  <si>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</si>
  <si>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</si>
  <si>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</si>
  <si>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</si>
  <si>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</si>
  <si>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</si>
  <si>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</si>
  <si>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</si>
  <si>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</si>
  <si>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</si>
  <si>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</si>
  <si>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</si>
  <si>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</si>
  <si>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</si>
  <si>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</si>
  <si>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</si>
  <si>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</si>
  <si>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</si>
  <si>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</si>
  <si>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</si>
  <si>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</si>
  <si>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</si>
  <si>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</si>
  <si>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</si>
  <si>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</si>
  <si>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</si>
  <si>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</si>
  <si>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</si>
  <si>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</si>
  <si>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</si>
  <si>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</si>
  <si>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</si>
  <si>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</si>
  <si>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</si>
  <si>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</si>
  <si>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</si>
  <si>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</si>
  <si>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</si>
  <si>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</si>
  <si>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</si>
  <si>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</si>
  <si>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</si>
  <si>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</si>
  <si>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</si>
  <si>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</si>
  <si>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</si>
  <si>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</si>
  <si>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</si>
  <si>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</si>
  <si>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</si>
  <si>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</si>
  <si>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</si>
  <si>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</si>
  <si>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</si>
  <si>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</si>
  <si>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</si>
  <si>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</si>
  <si>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</si>
  <si>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</si>
  <si>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</si>
  <si>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</si>
  <si>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</si>
  <si>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</si>
  <si>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</si>
  <si>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</si>
  <si>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</si>
  <si>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</si>
  <si>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</si>
  <si>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</si>
  <si>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</si>
  <si>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</si>
  <si>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</si>
  <si>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</si>
  <si>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</si>
  <si>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</si>
  <si>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</si>
  <si>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</si>
  <si>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</si>
  <si>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</si>
  <si>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</si>
  <si>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</si>
  <si>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</si>
  <si>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</si>
  <si>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</si>
  <si>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</si>
  <si>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</si>
  <si>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</si>
  <si>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</si>
  <si>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</si>
  <si>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</si>
  <si>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</si>
  <si>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</si>
  <si>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</si>
  <si>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</si>
  <si>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</si>
  <si>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</si>
  <si>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</si>
  <si>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</si>
  <si>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</si>
  <si>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</si>
  <si>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</si>
  <si>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</si>
  <si>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</si>
  <si>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</si>
  <si>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</si>
  <si>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</si>
  <si>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</si>
  <si>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</si>
  <si>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</si>
  <si>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</si>
  <si>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</si>
  <si>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</si>
  <si>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</si>
  <si>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</si>
  <si>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</si>
  <si>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</si>
  <si>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</si>
  <si>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</si>
  <si>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</si>
  <si>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</si>
  <si>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</si>
  <si>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</si>
  <si>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</si>
  <si>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</si>
  <si>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</si>
  <si>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</si>
  <si>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</si>
  <si>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</si>
  <si>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</si>
  <si>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</si>
  <si>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</si>
  <si>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</si>
  <si>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</si>
  <si>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</si>
  <si>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</si>
  <si>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</si>
  <si>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</si>
  <si>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</si>
  <si>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</si>
  <si>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</si>
  <si>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</si>
  <si>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</si>
  <si>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</si>
  <si>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</si>
  <si>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</si>
  <si>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</si>
  <si>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</si>
  <si>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</si>
  <si>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</si>
  <si>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</si>
  <si>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</si>
  <si>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</si>
  <si>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</si>
  <si>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</si>
  <si>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</si>
  <si>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</si>
  <si>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</si>
  <si>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</si>
  <si>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</si>
  <si>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</si>
  <si>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</si>
  <si>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</si>
  <si>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</si>
  <si>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</si>
  <si>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</si>
  <si>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</si>
  <si>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</si>
  <si>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</si>
  <si>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</si>
  <si>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</si>
  <si>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</si>
  <si>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</si>
  <si>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</si>
  <si>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</si>
  <si>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</si>
  <si>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</si>
  <si>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</si>
  <si>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</si>
  <si>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</si>
  <si>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</si>
  <si>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</si>
  <si>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</si>
  <si>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</si>
  <si>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</si>
  <si>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</si>
  <si>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</si>
  <si>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</si>
  <si>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</si>
  <si>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</si>
  <si>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</si>
  <si>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</si>
  <si>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</si>
  <si>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</si>
  <si>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</si>
  <si>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</si>
  <si>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</si>
  <si>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</si>
  <si>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</si>
  <si>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</si>
  <si>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</si>
  <si>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</si>
  <si>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</si>
  <si>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</si>
  <si>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</si>
  <si>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</si>
  <si>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</si>
  <si>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</si>
  <si>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</si>
  <si>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</si>
  <si>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</si>
  <si>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</si>
  <si>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</si>
  <si>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</si>
  <si>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</si>
  <si>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</si>
  <si>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</si>
  <si>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</si>
  <si>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</si>
  <si>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</si>
  <si>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</si>
  <si>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</si>
  <si>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</si>
  <si>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</si>
  <si>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</si>
  <si>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</si>
  <si>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</si>
  <si>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</si>
  <si>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</si>
  <si>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</si>
  <si>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</si>
  <si>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</si>
  <si>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</si>
  <si>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</si>
  <si>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</si>
  <si>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</si>
  <si>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</si>
  <si>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</si>
  <si>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</si>
  <si>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</si>
  <si>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</si>
  <si>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</si>
  <si>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</si>
  <si>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</si>
  <si>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</si>
  <si>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</si>
  <si>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</si>
  <si>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</si>
  <si>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</si>
  <si>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</si>
  <si>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</si>
  <si>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</si>
  <si>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</si>
  <si>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</si>
  <si>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</si>
  <si>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</si>
  <si>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</si>
  <si>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</si>
  <si>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</si>
  <si>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</si>
  <si>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</si>
  <si>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</si>
  <si>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</si>
  <si>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</si>
  <si>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</si>
  <si>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</si>
  <si>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</si>
  <si>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</si>
  <si>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</si>
  <si>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</si>
  <si>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</si>
  <si>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</si>
  <si>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</si>
  <si>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</si>
  <si>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</si>
  <si>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</si>
  <si>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</si>
  <si>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</si>
  <si>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</si>
  <si>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</si>
  <si>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</si>
  <si>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</si>
  <si>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</si>
  <si>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</si>
  <si>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</si>
  <si>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</si>
  <si>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</si>
  <si>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</si>
  <si>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</si>
  <si>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</si>
  <si>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</si>
  <si>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</si>
  <si>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</si>
  <si>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</si>
  <si>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</si>
  <si>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</si>
  <si>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</si>
  <si>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</si>
  <si>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</si>
  <si>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</si>
  <si>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</si>
  <si>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</si>
  <si>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</si>
  <si>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</si>
  <si>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</si>
  <si>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</si>
  <si>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</si>
  <si>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</si>
  <si>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</si>
  <si>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</si>
  <si>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</si>
  <si>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</si>
  <si>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</si>
  <si>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</si>
  <si>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</si>
  <si>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</si>
  <si>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</si>
  <si>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</si>
  <si>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</si>
  <si>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</si>
  <si>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</si>
  <si>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</si>
  <si>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</si>
  <si>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</si>
  <si>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</si>
  <si>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</si>
  <si>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</si>
  <si>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</si>
  <si>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</si>
  <si>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</si>
  <si>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</si>
  <si>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</si>
  <si>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</si>
  <si>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</si>
  <si>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</si>
  <si>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</si>
  <si>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</si>
  <si>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</si>
  <si>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</si>
  <si>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</si>
  <si>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</si>
  <si>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</si>
  <si>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</si>
  <si>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</si>
  <si>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</si>
  <si>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</si>
  <si>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</si>
  <si>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</si>
  <si>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</si>
  <si>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</si>
  <si>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</si>
  <si>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</si>
  <si>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</si>
  <si>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</si>
  <si>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</si>
  <si>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</si>
  <si>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</si>
  <si>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</si>
  <si>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</si>
  <si>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</si>
  <si>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</si>
  <si>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</si>
  <si>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</si>
  <si>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</si>
  <si>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</si>
  <si>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</si>
  <si>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</si>
  <si>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</si>
  <si>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</si>
  <si>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</si>
  <si>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</si>
  <si>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</si>
  <si>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</si>
  <si>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</si>
  <si>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</si>
  <si>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</si>
  <si>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</si>
  <si>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</si>
  <si>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</si>
  <si>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</si>
  <si>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</si>
  <si>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</si>
  <si>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</si>
  <si>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</si>
  <si>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</si>
  <si>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</si>
  <si>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</si>
  <si>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</si>
  <si>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</si>
  <si>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</si>
  <si>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</si>
  <si>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</si>
  <si>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</si>
  <si>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</si>
  <si>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</si>
  <si>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</si>
  <si>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</si>
  <si>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</si>
  <si>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</si>
  <si>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</si>
  <si>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</si>
  <si>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</si>
  <si>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</si>
  <si>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</si>
  <si>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</si>
  <si>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</si>
  <si>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</si>
  <si>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</si>
  <si>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</si>
  <si>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</si>
  <si>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</si>
  <si>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</si>
  <si>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</si>
  <si>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</si>
  <si>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</si>
  <si>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</si>
  <si>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</si>
  <si>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</si>
  <si>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</si>
  <si>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</si>
  <si>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</si>
  <si>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</si>
  <si>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</si>
  <si>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</si>
  <si>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</si>
  <si>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</si>
  <si>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</si>
  <si>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</si>
  <si>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</si>
  <si>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</si>
  <si>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</si>
  <si>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</si>
  <si>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</si>
  <si>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</si>
  <si>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</si>
  <si>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</si>
  <si>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</si>
  <si>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</si>
  <si>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</si>
  <si>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</si>
  <si>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</si>
  <si>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</si>
  <si>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</si>
  <si>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</si>
  <si>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</si>
  <si>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</si>
  <si>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</si>
  <si>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</si>
  <si>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</si>
  <si>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</si>
  <si>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</si>
  <si>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</si>
  <si>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</si>
  <si>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</si>
  <si>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</si>
  <si>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</si>
  <si>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</si>
  <si>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</si>
  <si>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</si>
  <si>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</si>
  <si>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</si>
  <si>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</si>
  <si>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</si>
  <si>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</si>
  <si>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</si>
  <si>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</si>
  <si>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</si>
  <si>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</si>
  <si>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</si>
  <si>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</si>
  <si>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</si>
  <si>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</si>
  <si>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</si>
  <si>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</si>
  <si>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</si>
  <si>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</si>
  <si>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</si>
  <si>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</si>
  <si>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</si>
  <si>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</si>
  <si>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</si>
  <si>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</si>
  <si>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</si>
  <si>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</si>
  <si>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</si>
  <si>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</si>
  <si>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</si>
  <si>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</si>
  <si>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</si>
  <si>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</si>
  <si>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</si>
  <si>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</si>
  <si>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</si>
  <si>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</si>
  <si>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</si>
  <si>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</si>
  <si>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</si>
  <si>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</si>
  <si>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</si>
  <si>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</si>
  <si>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</si>
  <si>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</si>
  <si>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</si>
  <si>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</si>
  <si>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</si>
  <si>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</si>
  <si>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</si>
  <si>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</si>
  <si>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</si>
  <si>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</si>
  <si>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</si>
  <si>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</si>
  <si>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</si>
  <si>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</si>
  <si>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</si>
  <si>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</si>
  <si>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</si>
  <si>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</si>
  <si>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</si>
  <si>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</si>
  <si>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</si>
  <si>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</si>
  <si>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</si>
  <si>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</si>
  <si>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</si>
  <si>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</si>
  <si>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</si>
  <si>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</si>
  <si>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</si>
  <si>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</si>
  <si>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</si>
  <si>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</si>
  <si>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</si>
  <si>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</si>
  <si>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</si>
  <si>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</si>
  <si>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</si>
  <si>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</si>
  <si>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</si>
  <si>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</si>
  <si>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</si>
  <si>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</si>
  <si>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</si>
  <si>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</si>
  <si>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</si>
  <si>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</si>
  <si>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</si>
  <si>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</si>
  <si>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</si>
  <si>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</si>
  <si>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</si>
  <si>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</si>
  <si>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</si>
  <si>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</si>
  <si>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</si>
  <si>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</si>
  <si>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</si>
  <si>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</si>
  <si>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</si>
  <si>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</si>
  <si>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</si>
  <si>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</si>
  <si>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</si>
  <si>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</si>
  <si>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</si>
  <si>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</si>
  <si>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</si>
  <si>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</si>
  <si>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</si>
  <si>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</si>
  <si>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</si>
  <si>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</si>
  <si>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</si>
  <si>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</si>
  <si>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</si>
  <si>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</si>
  <si>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</si>
  <si>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</si>
  <si>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</si>
  <si>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</si>
  <si>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</si>
  <si>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</si>
  <si>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</si>
  <si>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</si>
  <si>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</si>
  <si>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</si>
  <si>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</si>
  <si>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</si>
  <si>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</si>
  <si>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</si>
  <si>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</si>
  <si>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</si>
  <si>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</si>
  <si>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</si>
  <si>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</si>
  <si>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</si>
  <si>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</si>
  <si>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</si>
  <si>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</si>
  <si>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</si>
  <si>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</si>
  <si>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</si>
  <si>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</si>
  <si>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</si>
  <si>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</si>
  <si>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</si>
  <si>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</si>
  <si>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</si>
  <si>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</si>
  <si>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</si>
  <si>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</si>
  <si>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</si>
  <si>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</si>
  <si>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</si>
  <si>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</si>
  <si>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</si>
  <si>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</si>
  <si>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</si>
  <si>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</si>
  <si>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</si>
  <si>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</si>
  <si>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</si>
  <si>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</si>
  <si>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</si>
  <si>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</si>
  <si>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</si>
  <si>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</si>
  <si>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</si>
  <si>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</si>
  <si>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</si>
  <si>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</si>
  <si>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</si>
  <si>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</si>
  <si>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</si>
  <si>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</si>
  <si>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</si>
  <si>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</si>
  <si>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</si>
  <si>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</si>
  <si>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</si>
  <si>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</si>
  <si>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</si>
  <si>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</si>
  <si>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</si>
  <si>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</si>
  <si>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</si>
  <si>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</si>
  <si>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</si>
  <si>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</si>
  <si>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</si>
  <si>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</si>
  <si>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</si>
  <si>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</si>
  <si>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</si>
  <si>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</si>
  <si>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</si>
  <si>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</si>
  <si>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</si>
  <si>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</si>
  <si>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</si>
  <si>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</si>
  <si>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</si>
  <si>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</si>
  <si>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</si>
  <si>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</si>
  <si>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</si>
  <si>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</si>
  <si>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</si>
  <si>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</si>
  <si>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</si>
  <si>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</si>
  <si>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</si>
  <si>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</si>
  <si>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</si>
  <si>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</si>
  <si>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</si>
  <si>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</si>
  <si>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</si>
  <si>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</si>
  <si>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</si>
  <si>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</si>
  <si>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</si>
  <si>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</si>
  <si>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</si>
  <si>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</si>
  <si>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</si>
  <si>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</si>
  <si>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</si>
  <si>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</si>
  <si>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</si>
  <si>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</si>
  <si>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</si>
  <si>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</si>
  <si>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</si>
  <si>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</si>
  <si>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</si>
  <si>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</si>
  <si>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</si>
  <si>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</si>
  <si>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</si>
  <si>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</si>
  <si>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</si>
  <si>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</si>
  <si>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</si>
  <si>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</si>
  <si>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</si>
  <si>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</si>
  <si>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</si>
  <si>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</si>
  <si>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</si>
  <si>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</si>
  <si>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</si>
  <si>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</si>
  <si>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</si>
  <si>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</si>
  <si>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</si>
  <si>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</si>
  <si>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</si>
  <si>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</si>
  <si>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</si>
  <si>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</si>
  <si>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</si>
  <si>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</si>
  <si>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</si>
  <si>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</si>
  <si>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</si>
  <si>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</si>
  <si>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</si>
  <si>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</si>
  <si>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</si>
  <si>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</si>
  <si>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</si>
  <si>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</si>
  <si>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</si>
  <si>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</si>
  <si>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</si>
  <si>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</si>
  <si>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</si>
  <si>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</si>
  <si>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</si>
  <si>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</si>
  <si>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</si>
  <si>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</si>
  <si>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</si>
  <si>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</si>
  <si>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</si>
  <si>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</si>
  <si>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</si>
  <si>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</si>
  <si>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</si>
  <si>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</si>
  <si>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</si>
  <si>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</si>
  <si>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</si>
  <si>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</si>
  <si>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</si>
  <si>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</si>
  <si>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</si>
  <si>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</si>
  <si>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</si>
  <si>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</si>
  <si>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</si>
  <si>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</si>
  <si>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</si>
  <si>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</si>
  <si>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</si>
  <si>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</si>
  <si>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</si>
  <si>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</si>
  <si>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</si>
  <si>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</si>
  <si>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</si>
  <si>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</si>
  <si>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</si>
  <si>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</si>
  <si>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</si>
  <si>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</si>
  <si>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</si>
  <si>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</si>
  <si>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</si>
  <si>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</si>
  <si>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</si>
  <si>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</si>
  <si>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</si>
  <si>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</si>
  <si>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</si>
  <si>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</si>
  <si>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</si>
  <si>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</si>
  <si>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</si>
  <si>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</si>
  <si>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</si>
  <si>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</si>
  <si>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</si>
  <si>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</si>
  <si>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</si>
  <si>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</si>
  <si>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</si>
  <si>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</si>
  <si>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</si>
  <si>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</si>
  <si>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</si>
  <si>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</si>
  <si>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</si>
  <si>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</si>
  <si>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</si>
  <si>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</si>
  <si>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</si>
  <si>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</si>
  <si>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</si>
  <si>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</si>
  <si>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</si>
  <si>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</si>
  <si>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</si>
  <si>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</si>
  <si>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</si>
  <si>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</si>
  <si>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</si>
  <si>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</si>
  <si>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</si>
  <si>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</si>
  <si>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</si>
  <si>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</si>
  <si>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</si>
  <si>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</si>
  <si>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</si>
  <si>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</si>
  <si>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</si>
  <si>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</si>
  <si>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</si>
  <si>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</si>
  <si>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</si>
  <si>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</si>
  <si>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</si>
  <si>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</si>
  <si>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</si>
  <si>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</si>
  <si>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</si>
  <si>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</si>
  <si>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</si>
  <si>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</si>
  <si>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</si>
  <si>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</si>
  <si>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</si>
  <si>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</si>
  <si>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</si>
  <si>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</si>
  <si>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</si>
  <si>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</si>
  <si>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</si>
  <si>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</si>
  <si>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</si>
  <si>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</si>
  <si>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</si>
  <si>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</si>
  <si>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</si>
  <si>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</si>
  <si>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</si>
  <si>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</si>
  <si>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</si>
  <si>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</si>
  <si>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</si>
  <si>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</si>
  <si>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</si>
  <si>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</si>
  <si>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</si>
  <si>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</si>
  <si>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</si>
  <si>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</si>
  <si>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</si>
  <si>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</si>
  <si>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</si>
  <si>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</si>
  <si>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</si>
  <si>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</si>
  <si>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</si>
  <si>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</si>
  <si>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</si>
  <si>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</si>
  <si>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</si>
  <si>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</si>
  <si>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</si>
  <si>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</si>
  <si>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</si>
  <si>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</si>
  <si>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</si>
  <si>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</si>
  <si>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</si>
  <si>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</si>
  <si>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</si>
  <si>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</si>
  <si>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</si>
  <si>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</si>
  <si>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</si>
  <si>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</si>
  <si>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</si>
  <si>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</si>
  <si>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</si>
  <si>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</si>
  <si>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</si>
  <si>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</si>
  <si>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</si>
  <si>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</si>
  <si>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</si>
  <si>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</si>
  <si>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</si>
  <si>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</si>
  <si>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</si>
  <si>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</si>
  <si>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</si>
  <si>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</si>
  <si>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</si>
  <si>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</si>
  <si>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</si>
  <si>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</si>
  <si>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</si>
  <si>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</si>
  <si>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</si>
  <si>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</si>
  <si>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</si>
  <si>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</si>
  <si>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</si>
  <si>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</si>
  <si>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</si>
  <si>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</si>
  <si>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</si>
  <si>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</si>
  <si>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</si>
  <si>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</si>
  <si>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</si>
  <si>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</si>
  <si>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</si>
  <si>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</si>
  <si>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</si>
  <si>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</si>
  <si>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</si>
  <si>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</si>
  <si>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</si>
  <si>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</si>
  <si>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</si>
  <si>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</si>
  <si>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</si>
  <si>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</si>
  <si>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</si>
  <si>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</si>
  <si>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</si>
  <si>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</si>
  <si>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</si>
  <si>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</si>
  <si>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</si>
  <si>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</si>
  <si>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</si>
  <si>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</si>
  <si>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</si>
  <si>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</si>
  <si>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</si>
  <si>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</si>
  <si>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</si>
  <si>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</si>
  <si>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</si>
  <si>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</si>
  <si>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</si>
  <si>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</si>
  <si>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</si>
  <si>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</si>
  <si>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</si>
  <si>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</si>
  <si>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</si>
  <si>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</si>
  <si>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</si>
  <si>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</si>
  <si>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</si>
  <si>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</si>
  <si>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</si>
  <si>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</si>
  <si>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</si>
  <si>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</si>
  <si>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</si>
  <si>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</si>
  <si>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</si>
  <si>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</si>
  <si>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</si>
  <si>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</si>
  <si>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</si>
  <si>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</si>
  <si>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</si>
  <si>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</si>
  <si>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</si>
  <si>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</si>
  <si>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</si>
  <si>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</si>
  <si>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</si>
  <si>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</si>
  <si>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</si>
  <si>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</si>
  <si>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</si>
  <si>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</si>
  <si>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</si>
  <si>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</si>
  <si>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</si>
  <si>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</si>
  <si>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</si>
  <si>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</si>
  <si>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</si>
  <si>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</si>
  <si>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</si>
  <si>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</si>
  <si>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</si>
  <si>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</si>
  <si>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</si>
  <si>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</si>
  <si>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</si>
  <si>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</si>
  <si>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</si>
  <si>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</si>
  <si>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</si>
  <si>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</si>
  <si>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</si>
  <si>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</si>
  <si>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</si>
  <si>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</si>
  <si>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</si>
  <si>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</si>
  <si>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</si>
  <si>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</si>
  <si>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</si>
  <si>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</si>
  <si>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</si>
  <si>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</si>
  <si>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</si>
  <si>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</si>
  <si>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</si>
  <si>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</si>
  <si>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</si>
  <si>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</si>
  <si>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</si>
  <si>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</si>
  <si>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</si>
  <si>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</si>
  <si>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</si>
  <si>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</si>
  <si>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</si>
  <si>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</si>
  <si>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</si>
  <si>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</si>
  <si>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</si>
  <si>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</si>
  <si>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</si>
  <si>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</si>
  <si>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</si>
  <si>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</si>
  <si>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</si>
  <si>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</si>
  <si>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</si>
  <si>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</si>
  <si>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</si>
  <si>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</si>
  <si>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</si>
  <si>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</si>
  <si>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</si>
  <si>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</si>
  <si>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</si>
  <si>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</si>
  <si>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</si>
  <si>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</si>
  <si>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</si>
  <si>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</si>
  <si>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</si>
  <si>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</si>
  <si>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</si>
  <si>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</si>
  <si>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</si>
  <si>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</si>
  <si>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</si>
  <si>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</si>
  <si>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</si>
  <si>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</si>
  <si>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</si>
  <si>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</si>
  <si>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</si>
  <si>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</si>
  <si>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</si>
  <si>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</si>
  <si>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</si>
  <si>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</si>
  <si>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</si>
  <si>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</si>
  <si>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</si>
  <si>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</si>
  <si>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</si>
  <si>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</si>
  <si>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</si>
  <si>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</si>
  <si>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</si>
  <si>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</si>
  <si>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</si>
  <si>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</si>
  <si>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</si>
  <si>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</si>
  <si>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</si>
  <si>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</si>
  <si>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</si>
  <si>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</si>
  <si>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</si>
  <si>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</si>
  <si>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</si>
  <si>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</si>
  <si>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</si>
  <si>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</si>
  <si>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</si>
  <si>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</si>
  <si>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</si>
  <si>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</si>
  <si>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</si>
  <si>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</si>
  <si>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</si>
  <si>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</si>
  <si>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</si>
  <si>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</si>
  <si>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</si>
  <si>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</si>
  <si>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</si>
  <si>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</si>
  <si>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</si>
  <si>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</si>
  <si>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</si>
  <si>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</si>
  <si>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</si>
  <si>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</si>
  <si>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</si>
  <si>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</si>
  <si>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</si>
  <si>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</si>
  <si>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</si>
  <si>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</si>
  <si>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</si>
  <si>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</si>
  <si>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</si>
  <si>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</si>
  <si>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</si>
  <si>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</si>
  <si>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</si>
  <si>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</si>
  <si>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</si>
  <si>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</si>
  <si>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</si>
  <si>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</si>
  <si>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</si>
  <si>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</si>
  <si>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</si>
  <si>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</si>
  <si>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</si>
  <si>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</si>
  <si>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</si>
  <si>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</si>
  <si>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</si>
  <si>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</si>
  <si>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</si>
  <si>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</si>
  <si>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</si>
  <si>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</si>
  <si>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</si>
  <si>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</si>
  <si>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</si>
  <si>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</si>
  <si>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</si>
  <si>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</si>
  <si>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</si>
  <si>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</si>
  <si>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</si>
  <si>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</si>
  <si>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</si>
  <si>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</si>
  <si>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</si>
  <si>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</si>
  <si>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</si>
  <si>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</si>
  <si>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</si>
  <si>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</si>
  <si>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</si>
  <si>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</si>
  <si>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</si>
  <si>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</si>
  <si>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</si>
  <si>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</si>
  <si>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</si>
  <si>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</si>
  <si>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</si>
  <si>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</si>
  <si>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</si>
  <si>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</si>
  <si>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</si>
  <si>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</si>
  <si>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</si>
  <si>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</si>
  <si>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</si>
  <si>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</si>
  <si>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</si>
  <si>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</si>
  <si>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</si>
  <si>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</si>
  <si>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</si>
  <si>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</si>
  <si>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</si>
  <si>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</si>
  <si>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</si>
  <si>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</si>
  <si>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</si>
  <si>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</si>
  <si>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</si>
  <si>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</si>
  <si>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</si>
  <si>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</si>
  <si>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</si>
  <si>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</si>
  <si>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</si>
  <si>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</si>
  <si>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</si>
  <si>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</si>
  <si>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</si>
  <si>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</si>
  <si>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</si>
  <si>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</si>
  <si>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</si>
  <si>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</si>
  <si>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</si>
  <si>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</si>
  <si>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</si>
  <si>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</si>
  <si>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</si>
  <si>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</si>
  <si>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</si>
  <si>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</si>
  <si>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</si>
  <si>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</si>
  <si>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</si>
  <si>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</si>
  <si>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</si>
  <si>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</si>
  <si>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</si>
  <si>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</si>
  <si>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</si>
  <si>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</si>
  <si>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</si>
  <si>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</si>
  <si>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</si>
  <si>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</si>
  <si>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</si>
  <si>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</si>
  <si>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</si>
  <si>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</si>
  <si>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</si>
  <si>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</si>
  <si>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</si>
  <si>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</si>
  <si>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</si>
  <si>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</si>
  <si>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</si>
  <si>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</si>
  <si>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</si>
  <si>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</si>
  <si>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</si>
  <si>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</si>
  <si>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</si>
  <si>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</si>
  <si>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</si>
  <si>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</si>
  <si>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</si>
  <si>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</si>
  <si>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</si>
  <si>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</si>
  <si>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</si>
  <si>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</si>
  <si>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</si>
  <si>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</si>
  <si>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</si>
  <si>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</si>
  <si>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</si>
  <si>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</si>
  <si>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</si>
  <si>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</si>
  <si>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</si>
  <si>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</si>
  <si>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</si>
  <si>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</si>
  <si>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</si>
  <si>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</si>
  <si>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</si>
  <si>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</si>
  <si>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</si>
  <si>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</si>
  <si>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</si>
  <si>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</si>
  <si>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</si>
  <si>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</si>
  <si>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</si>
  <si>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</si>
  <si>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</si>
  <si>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</si>
  <si>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</si>
  <si>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</si>
  <si>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</si>
  <si>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</si>
  <si>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</si>
  <si>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</si>
  <si>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</si>
  <si>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</si>
  <si>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</si>
  <si>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</si>
  <si>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</si>
  <si>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</si>
  <si>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</si>
  <si>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</si>
  <si>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</si>
  <si>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</si>
  <si>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</si>
  <si>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</si>
  <si>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</si>
  <si>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</si>
  <si>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</si>
  <si>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</si>
  <si>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</si>
  <si>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</si>
  <si>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</si>
  <si>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</si>
  <si>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</si>
  <si>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</si>
  <si>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</si>
  <si>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</si>
  <si>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</si>
  <si>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</si>
  <si>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</si>
  <si>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</si>
  <si>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</si>
  <si>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</si>
  <si>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</si>
  <si>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</si>
  <si>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</si>
  <si>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</si>
  <si>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</si>
  <si>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</si>
  <si>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</si>
  <si>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</si>
  <si>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</si>
  <si>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</si>
  <si>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</si>
  <si>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</si>
  <si>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</si>
  <si>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</si>
  <si>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</si>
  <si>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</si>
  <si>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</si>
  <si>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</si>
  <si>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</si>
  <si>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</si>
  <si>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</si>
  <si>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</si>
  <si>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</si>
  <si>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</si>
  <si>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</si>
  <si>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</si>
  <si>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</si>
  <si>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</si>
  <si>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</si>
  <si>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</si>
  <si>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</si>
  <si>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</si>
  <si>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</si>
  <si>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</si>
  <si>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</si>
  <si>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</si>
  <si>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</si>
  <si>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</si>
  <si>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</si>
  <si>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</si>
  <si>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</si>
  <si>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</si>
  <si>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</si>
  <si>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</si>
  <si>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</si>
  <si>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</si>
  <si>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</si>
  <si>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</si>
  <si>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</si>
  <si>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</si>
  <si>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</si>
  <si>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</si>
  <si>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</si>
  <si>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</si>
  <si>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</si>
  <si>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</si>
  <si>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</si>
  <si>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</si>
  <si>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</si>
  <si>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</si>
  <si>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</si>
  <si>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</si>
  <si>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</si>
  <si>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</si>
  <si>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</si>
  <si>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</si>
  <si>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</si>
  <si>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</si>
  <si>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</si>
  <si>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</si>
  <si>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</si>
  <si>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</si>
  <si>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</si>
  <si>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</si>
  <si>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</si>
  <si>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</si>
  <si>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</si>
  <si>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</si>
  <si>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</si>
  <si>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</si>
  <si>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</si>
  <si>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</si>
  <si>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</si>
  <si>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</si>
  <si>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</si>
  <si>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</si>
  <si>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</si>
  <si>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</si>
  <si>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</si>
  <si>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</si>
  <si>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</si>
  <si>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</si>
  <si>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</si>
  <si>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</si>
  <si>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</si>
  <si>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</si>
  <si>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</si>
  <si>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</si>
  <si>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</si>
  <si>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</si>
  <si>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</si>
  <si>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</si>
  <si>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</si>
  <si>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</si>
  <si>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</si>
  <si>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</si>
  <si>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</si>
  <si>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</si>
  <si>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</si>
  <si>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</si>
  <si>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</si>
  <si>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</si>
  <si>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</si>
  <si>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</si>
  <si>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</si>
  <si>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</si>
  <si>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</si>
  <si>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</si>
  <si>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</si>
  <si>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</si>
  <si>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</si>
  <si>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</si>
  <si>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</si>
  <si>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</si>
  <si>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</si>
  <si>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</si>
  <si>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</si>
  <si>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</si>
  <si>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</si>
  <si>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</si>
  <si>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</si>
  <si>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</si>
  <si>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</si>
  <si>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</si>
  <si>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</si>
  <si>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</si>
  <si>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</si>
  <si>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</si>
  <si>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</si>
  <si>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</si>
  <si>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</si>
  <si>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</si>
  <si>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</si>
  <si>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</si>
  <si>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</si>
  <si>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</si>
  <si>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</si>
  <si>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</si>
  <si>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</si>
  <si>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</si>
  <si>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</si>
  <si>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</si>
  <si>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</si>
  <si>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</si>
  <si>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</si>
  <si>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</si>
  <si>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</si>
  <si>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</si>
  <si>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</si>
  <si>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</si>
  <si>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</si>
  <si>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</si>
  <si>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</si>
  <si>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</si>
  <si>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</si>
  <si>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</si>
  <si>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</si>
  <si>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</si>
  <si>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</si>
  <si>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</si>
  <si>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</si>
  <si>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</si>
  <si>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</si>
  <si>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</si>
  <si>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</si>
  <si>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</si>
  <si>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</si>
  <si>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</si>
  <si>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</si>
  <si>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</si>
  <si>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</si>
  <si>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</si>
  <si>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</si>
  <si>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</si>
  <si>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</si>
  <si>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</si>
  <si>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</si>
  <si>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</si>
  <si>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</si>
  <si>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</si>
  <si>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</si>
  <si>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</si>
  <si>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</si>
  <si>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</si>
  <si>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</si>
  <si>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</si>
  <si>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</si>
  <si>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</si>
  <si>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</si>
  <si>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</si>
  <si>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</si>
  <si>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</si>
  <si>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</si>
  <si>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</si>
  <si>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</si>
  <si>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</si>
  <si>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</si>
  <si>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</si>
  <si>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</si>
  <si>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</si>
  <si>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</si>
  <si>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</si>
  <si>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</si>
  <si>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</si>
  <si>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</si>
  <si>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</si>
  <si>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</si>
  <si>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</si>
  <si>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</si>
  <si>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</si>
  <si>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</si>
  <si>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</si>
  <si>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</si>
  <si>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</si>
  <si>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</si>
  <si>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</si>
  <si>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</si>
  <si>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</si>
  <si>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</si>
  <si>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</si>
  <si>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</si>
  <si>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</si>
  <si>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</si>
  <si>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</si>
  <si>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</si>
  <si>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</si>
  <si>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</si>
  <si>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</si>
  <si>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</si>
  <si>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</si>
  <si>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</si>
  <si>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</si>
  <si>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</si>
  <si>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</si>
  <si>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</si>
  <si>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</si>
  <si>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</si>
  <si>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</si>
  <si>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</si>
  <si>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</si>
  <si>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</si>
  <si>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</si>
  <si>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</si>
  <si>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</si>
  <si>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</si>
  <si>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</si>
  <si>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</si>
  <si>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</si>
  <si>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</si>
  <si>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</si>
  <si>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</si>
  <si>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</si>
  <si>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</si>
  <si>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</si>
  <si>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</si>
  <si>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</si>
  <si>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</si>
  <si>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</si>
  <si>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</si>
  <si>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</si>
  <si>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</si>
  <si>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</si>
  <si>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</si>
  <si>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</si>
  <si>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</si>
  <si>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</si>
  <si>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</si>
  <si>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</si>
  <si>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</si>
  <si>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</si>
  <si>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</si>
  <si>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</si>
  <si>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</si>
  <si>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</si>
  <si>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</si>
  <si>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</si>
  <si>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</si>
  <si>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</si>
  <si>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</si>
  <si>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</si>
  <si>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</si>
  <si>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</si>
  <si>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</si>
  <si>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</si>
  <si>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</si>
  <si>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</si>
  <si>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</si>
  <si>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</si>
  <si>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</si>
  <si>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</si>
  <si>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</si>
  <si>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</si>
  <si>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</si>
  <si>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</si>
  <si>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</si>
  <si>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</si>
  <si>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</si>
  <si>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</si>
  <si>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</si>
  <si>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</si>
  <si>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</si>
  <si>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</si>
  <si>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</si>
  <si>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</si>
  <si>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</si>
  <si>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</si>
  <si>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</si>
  <si>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</si>
  <si>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</si>
  <si>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</si>
  <si>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</si>
  <si>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</si>
  <si>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</si>
  <si>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</si>
  <si>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</si>
  <si>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</si>
  <si>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</si>
  <si>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</si>
  <si>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</si>
  <si>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</si>
  <si>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</si>
  <si>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</si>
  <si>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</si>
  <si>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</si>
  <si>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</si>
  <si>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</si>
  <si>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</si>
  <si>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</si>
  <si>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</si>
  <si>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</si>
  <si>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</si>
  <si>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</si>
  <si>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</si>
  <si>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</si>
  <si>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</si>
  <si>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</si>
  <si>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</si>
  <si>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</si>
  <si>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</si>
  <si>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</si>
  <si>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</si>
  <si>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</si>
  <si>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</si>
  <si>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</si>
  <si>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</si>
  <si>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</si>
  <si>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</si>
  <si>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</si>
  <si>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</si>
  <si>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</si>
  <si>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</si>
  <si>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</si>
  <si>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</si>
  <si>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</si>
  <si>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</si>
  <si>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</si>
  <si>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</si>
  <si>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</si>
  <si>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</si>
  <si>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</si>
  <si>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</si>
  <si>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</si>
  <si>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</si>
  <si>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</si>
  <si>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</si>
  <si>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</si>
  <si>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</si>
  <si>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</si>
  <si>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</si>
  <si>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</si>
  <si>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</si>
  <si>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</si>
  <si>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</si>
  <si>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</si>
  <si>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</si>
  <si>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</si>
  <si>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</si>
  <si>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</si>
  <si>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</si>
  <si>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</si>
  <si>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</si>
  <si>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</si>
  <si>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</si>
  <si>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</si>
  <si>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</si>
  <si>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</si>
  <si>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</si>
  <si>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</si>
  <si>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</si>
  <si>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</si>
  <si>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</si>
  <si>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</si>
  <si>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</si>
  <si>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</si>
  <si>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</si>
  <si>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</si>
  <si>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</si>
  <si>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</si>
  <si>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</si>
  <si>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</si>
  <si>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</si>
  <si>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</si>
  <si>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</si>
  <si>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</si>
  <si>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</si>
  <si>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</si>
  <si>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</si>
  <si>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</si>
  <si>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</si>
  <si>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</si>
  <si>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</si>
  <si>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</si>
  <si>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</si>
  <si>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</si>
  <si>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</si>
  <si>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</si>
  <si>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</si>
  <si>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</si>
  <si>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</si>
  <si>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</si>
  <si>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</si>
  <si>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</si>
  <si>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</si>
  <si>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</si>
  <si>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</si>
  <si>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</si>
  <si>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</si>
  <si>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</si>
  <si>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</si>
  <si>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</si>
  <si>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</si>
  <si>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</si>
  <si>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</si>
  <si>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</si>
  <si>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</si>
  <si>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</si>
  <si>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</si>
  <si>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</si>
  <si>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</si>
  <si>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</si>
  <si>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</si>
  <si>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</si>
  <si>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</si>
  <si>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</si>
  <si>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</si>
  <si>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</si>
  <si>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</si>
  <si>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</si>
  <si>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</si>
  <si>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</si>
  <si>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</si>
  <si>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</si>
  <si>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</si>
  <si>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</si>
  <si>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</si>
  <si>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</si>
  <si>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</si>
  <si>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</si>
  <si>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</si>
  <si>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</si>
  <si>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</si>
  <si>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</si>
  <si>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</si>
  <si>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</si>
  <si>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</si>
  <si>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</si>
  <si>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</si>
  <si>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</si>
  <si>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</si>
  <si>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</si>
  <si>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</si>
  <si>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</si>
  <si>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</si>
  <si>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</si>
  <si>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</si>
  <si>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</si>
  <si>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</si>
  <si>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</si>
  <si>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</si>
  <si>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</si>
  <si>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</si>
  <si>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</si>
  <si>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</si>
  <si>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</si>
  <si>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</si>
  <si>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</si>
  <si>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</si>
  <si>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</si>
  <si>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</si>
  <si>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</si>
  <si>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</si>
  <si>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</si>
  <si>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</si>
  <si>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</si>
  <si>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</si>
  <si>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</si>
  <si>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</si>
  <si>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</si>
  <si>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</si>
  <si>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</si>
  <si>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</si>
  <si>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</si>
  <si>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</si>
  <si>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</si>
  <si>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</si>
  <si>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</si>
  <si>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</si>
  <si>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</si>
  <si>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</si>
  <si>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</si>
  <si>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</si>
  <si>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</si>
  <si>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</si>
  <si>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</si>
  <si>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</si>
  <si>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</si>
  <si>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</si>
  <si>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</si>
  <si>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</si>
  <si>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</si>
  <si>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</si>
  <si>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</si>
  <si>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</si>
  <si>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</si>
  <si>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</si>
  <si>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</si>
  <si>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</si>
  <si>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</si>
  <si>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</si>
  <si>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</si>
  <si>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</si>
  <si>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</si>
  <si>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</si>
  <si>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</si>
  <si>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</si>
  <si>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</si>
  <si>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</si>
  <si>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</si>
  <si>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</si>
  <si>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</si>
  <si>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</si>
  <si>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</si>
  <si>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</si>
  <si>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</si>
  <si>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</si>
  <si>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</si>
  <si>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</si>
  <si>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</si>
  <si>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</si>
  <si>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</si>
  <si>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</si>
  <si>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</si>
  <si>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</si>
  <si>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</si>
  <si>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</si>
  <si>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</si>
  <si>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</si>
  <si>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</si>
  <si>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</si>
  <si>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</si>
  <si>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</si>
  <si>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</si>
  <si>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</si>
  <si>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</si>
  <si>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</si>
  <si>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</si>
  <si>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</si>
  <si>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</si>
  <si>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</si>
  <si>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</si>
  <si>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</si>
  <si>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</si>
  <si>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</si>
  <si>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</si>
  <si>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</si>
  <si>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</si>
  <si>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</si>
  <si>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</si>
  <si>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</si>
  <si>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</si>
  <si>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</si>
  <si>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</si>
  <si>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</si>
  <si>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</si>
  <si>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</si>
  <si>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</si>
  <si>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</si>
  <si>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</si>
  <si>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</si>
  <si>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</si>
  <si>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</si>
  <si>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</si>
  <si>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</si>
  <si>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</si>
  <si>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</si>
  <si>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</si>
  <si>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</si>
  <si>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</si>
  <si>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</si>
  <si>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</si>
  <si>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</si>
  <si>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</si>
  <si>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</si>
  <si>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</si>
  <si>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</si>
  <si>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</si>
  <si>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</si>
  <si>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</si>
  <si>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</si>
  <si>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</si>
  <si>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</si>
  <si>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</si>
  <si>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</si>
  <si>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</si>
  <si>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</si>
  <si>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</si>
  <si>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</si>
  <si>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</si>
  <si>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</si>
  <si>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</si>
  <si>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</si>
  <si>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</si>
  <si>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</si>
  <si>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</si>
  <si>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</si>
  <si>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</si>
  <si>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</si>
  <si>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</si>
  <si>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</si>
  <si>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</si>
  <si>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</si>
  <si>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</si>
  <si>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</si>
  <si>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</si>
  <si>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</si>
  <si>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</si>
  <si>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</si>
  <si>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</si>
  <si>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</si>
  <si>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</si>
  <si>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</si>
  <si>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</si>
  <si>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</si>
  <si>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</si>
  <si>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</si>
  <si>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</si>
  <si>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</si>
  <si>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</si>
  <si>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</si>
  <si>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</si>
  <si>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</si>
  <si>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</si>
  <si>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</si>
  <si>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</si>
  <si>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</si>
  <si>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</si>
  <si>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</si>
  <si>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</si>
  <si>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</si>
  <si>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</si>
  <si>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</si>
  <si>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</si>
  <si>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</si>
  <si>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</si>
  <si>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</si>
  <si>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</si>
  <si>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</si>
  <si>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</si>
  <si>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</si>
  <si>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</si>
  <si>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</si>
  <si>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</si>
  <si>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</si>
  <si>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</si>
  <si>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</si>
  <si>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</si>
  <si>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</si>
  <si>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</si>
  <si>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</si>
  <si>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</si>
  <si>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</si>
  <si>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</si>
  <si>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</si>
  <si>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</si>
  <si>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</si>
  <si>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</si>
  <si>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</si>
  <si>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</si>
  <si>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</si>
  <si>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</si>
  <si>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</si>
  <si>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</si>
  <si>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</si>
  <si>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</si>
  <si>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</si>
  <si>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</si>
  <si>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</si>
  <si>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</si>
  <si>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</si>
  <si>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</si>
  <si>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</si>
  <si>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</si>
  <si>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</si>
  <si>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</si>
  <si>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</si>
  <si>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</si>
  <si>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</si>
  <si>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</si>
  <si>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</si>
  <si>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</si>
  <si>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</si>
  <si>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</si>
  <si>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</si>
  <si>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</si>
  <si>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</si>
  <si>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</si>
  <si>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</si>
  <si>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</si>
  <si>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</si>
  <si>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</si>
  <si>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</si>
  <si>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</si>
  <si>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</si>
  <si>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</si>
  <si>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</si>
  <si>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</si>
  <si>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</si>
  <si>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</si>
  <si>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</si>
  <si>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</si>
  <si>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</si>
  <si>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</si>
  <si>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</si>
  <si>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</si>
  <si>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</si>
  <si>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</si>
  <si>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</si>
  <si>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</si>
  <si>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</si>
  <si>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</si>
  <si>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</si>
  <si>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</si>
  <si>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</si>
  <si>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</si>
  <si>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</si>
  <si>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</si>
  <si>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</si>
  <si>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</si>
  <si>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</si>
  <si>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</si>
  <si>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</si>
  <si>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</si>
  <si>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</si>
  <si>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</si>
  <si>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</si>
  <si>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</si>
  <si>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</si>
  <si>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</si>
  <si>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</si>
  <si>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</si>
  <si>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</si>
  <si>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</si>
  <si>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</si>
  <si>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</si>
  <si>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</si>
  <si>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</si>
  <si>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</si>
  <si>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</si>
  <si>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</si>
  <si>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</si>
  <si>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</si>
  <si>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</si>
  <si>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</si>
  <si>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</si>
  <si>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</si>
  <si>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</si>
  <si>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</si>
  <si>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</si>
  <si>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</si>
  <si>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</si>
  <si>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</si>
  <si>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</si>
  <si>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</si>
  <si>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</si>
  <si>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</si>
  <si>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</si>
  <si>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</si>
  <si>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</si>
  <si>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</si>
  <si>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</si>
  <si>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</si>
  <si>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</si>
  <si>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</si>
  <si>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</si>
  <si>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</si>
  <si>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</si>
  <si>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</si>
  <si>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</si>
  <si>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</si>
  <si>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</si>
  <si>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</si>
  <si>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</si>
  <si>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</si>
  <si>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</si>
  <si>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</si>
  <si>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</si>
  <si>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</si>
  <si>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</si>
  <si>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</si>
  <si>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</si>
  <si>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</si>
  <si>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</si>
  <si>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</si>
  <si>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</si>
  <si>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</si>
  <si>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</si>
  <si>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</si>
  <si>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</si>
  <si>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</si>
  <si>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</si>
  <si>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</si>
  <si>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</si>
  <si>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</si>
  <si>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</si>
  <si>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</si>
  <si>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</si>
  <si>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</si>
  <si>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</si>
  <si>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</si>
  <si>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</si>
  <si>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</si>
  <si>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</si>
  <si>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</si>
  <si>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</si>
  <si>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</si>
  <si>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</si>
  <si>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</si>
  <si>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</si>
  <si>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</si>
  <si>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</si>
  <si>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</si>
  <si>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</si>
  <si>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</si>
  <si>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</si>
  <si>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</si>
  <si>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</si>
  <si>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</si>
  <si>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</si>
  <si>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</si>
  <si>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</si>
  <si>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</si>
  <si>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</si>
  <si>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</si>
  <si>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</si>
  <si>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</si>
  <si>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</si>
  <si>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</si>
  <si>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</si>
  <si>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</si>
  <si>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</si>
  <si>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</si>
  <si>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</si>
  <si>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</si>
  <si>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</si>
  <si>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</si>
  <si>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</si>
  <si>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</si>
  <si>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</si>
  <si>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</si>
  <si>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</si>
  <si>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</si>
  <si>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</si>
  <si>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</si>
  <si>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</si>
  <si>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</si>
  <si>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</si>
  <si>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</si>
  <si>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</si>
  <si>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</si>
  <si>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</si>
  <si>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</si>
  <si>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</si>
  <si>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</si>
  <si>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</si>
  <si>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</si>
  <si>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</si>
  <si>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</si>
  <si>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</si>
  <si>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</si>
  <si>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</si>
  <si>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</si>
  <si>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</si>
  <si>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</si>
  <si>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</si>
  <si>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</si>
  <si>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</si>
  <si>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</si>
  <si>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</si>
  <si>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</si>
  <si>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</si>
  <si>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</si>
  <si>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</si>
  <si>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</si>
  <si>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</si>
  <si>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</si>
  <si>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</si>
  <si>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</si>
  <si>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</si>
  <si>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</si>
  <si>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</si>
  <si>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</si>
  <si>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</si>
  <si>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</si>
  <si>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</si>
  <si>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</si>
  <si>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</si>
  <si>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</si>
  <si>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</si>
  <si>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</si>
  <si>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</si>
  <si>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</si>
  <si>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</si>
  <si>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</si>
  <si>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</si>
  <si>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</si>
  <si>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</si>
  <si>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</si>
  <si>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</si>
  <si>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</si>
  <si>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</si>
  <si>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</si>
  <si>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</si>
  <si>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</si>
  <si>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</si>
  <si>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</si>
  <si>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</si>
  <si>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</si>
  <si>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</si>
  <si>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</si>
  <si>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</si>
  <si>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</si>
  <si>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</si>
  <si>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</si>
  <si>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</si>
  <si>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</si>
  <si>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</si>
  <si>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</si>
  <si>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</si>
  <si>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</si>
  <si>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</si>
  <si>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</si>
  <si>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</si>
  <si>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</si>
  <si>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</si>
  <si>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</si>
  <si>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</si>
  <si>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</si>
  <si>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</si>
  <si>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</si>
  <si>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</si>
  <si>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</si>
  <si>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</si>
  <si>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</si>
  <si>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</si>
  <si>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</si>
  <si>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</si>
  <si>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</si>
  <si>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</si>
  <si>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</si>
  <si>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</si>
  <si>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</si>
  <si>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</si>
  <si>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</si>
  <si>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</si>
  <si>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</si>
  <si>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</si>
  <si>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</si>
  <si>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</si>
  <si>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</si>
  <si>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</si>
  <si>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</si>
  <si>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</si>
  <si>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</si>
  <si>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</si>
  <si>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</si>
  <si>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</si>
  <si>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</si>
  <si>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</si>
  <si>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</si>
  <si>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</si>
  <si>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</si>
  <si>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</si>
  <si>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</si>
  <si>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</si>
  <si>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</si>
  <si>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</si>
  <si>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</si>
  <si>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</si>
  <si>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</si>
  <si>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</si>
  <si>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</si>
  <si>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</si>
  <si>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</si>
  <si>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</si>
  <si>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</si>
  <si>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</si>
  <si>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</si>
  <si>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</si>
  <si>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</si>
  <si>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</si>
  <si>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</si>
  <si>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</si>
  <si>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</si>
  <si>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</si>
  <si>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</si>
  <si>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</si>
  <si>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</si>
  <si>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</si>
  <si>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</si>
  <si>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</si>
  <si>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</si>
  <si>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</si>
  <si>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</si>
  <si>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</si>
  <si>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</si>
  <si>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</si>
  <si>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</si>
  <si>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</si>
  <si>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</si>
  <si>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</si>
  <si>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</si>
  <si>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</si>
  <si>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</si>
  <si>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</si>
  <si>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</si>
  <si>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</si>
  <si>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</si>
  <si>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</si>
  <si>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</si>
  <si>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</si>
  <si>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</si>
  <si>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</si>
  <si>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</si>
  <si>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</si>
  <si>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</si>
  <si>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</si>
  <si>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</si>
  <si>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</si>
  <si>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</si>
  <si>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</si>
  <si>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</si>
  <si>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</si>
  <si>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</si>
  <si>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</si>
  <si>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</si>
  <si>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</si>
  <si>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</si>
  <si>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</si>
  <si>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</si>
  <si>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</si>
  <si>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</si>
  <si>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</si>
  <si>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</si>
  <si>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</si>
  <si>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</si>
  <si>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</si>
  <si>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</si>
  <si>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</si>
  <si>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</si>
  <si>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</si>
  <si>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</si>
  <si>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</si>
  <si>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</si>
  <si>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</si>
  <si>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</si>
  <si>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</si>
  <si>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</si>
  <si>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</si>
  <si>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</si>
  <si>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</si>
  <si>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</si>
  <si>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</si>
  <si>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</si>
  <si>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</si>
  <si>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</si>
  <si>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</si>
  <si>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</si>
  <si>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</si>
  <si>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</si>
  <si>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</si>
  <si>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</si>
  <si>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</si>
  <si>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</si>
  <si>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</si>
  <si>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</si>
  <si>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</si>
  <si>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</si>
  <si>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</si>
  <si>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</si>
  <si>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</si>
  <si>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</si>
  <si>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</si>
  <si>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</si>
  <si>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</si>
  <si>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</si>
  <si>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</si>
  <si>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</si>
  <si>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</si>
  <si>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</si>
  <si>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</si>
  <si>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</si>
  <si>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</si>
  <si>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</si>
  <si>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</si>
  <si>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</si>
  <si>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</si>
  <si>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</si>
  <si>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</si>
  <si>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</si>
  <si>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</si>
  <si>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</si>
  <si>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</si>
  <si>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</si>
  <si>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</si>
  <si>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</si>
  <si>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</si>
  <si>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</si>
  <si>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</si>
  <si>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</si>
  <si>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</si>
  <si>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</si>
  <si>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</si>
  <si>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</si>
  <si>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</si>
  <si>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</si>
  <si>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</si>
  <si>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</si>
  <si>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</si>
  <si>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</si>
  <si>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</si>
  <si>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</si>
  <si>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</si>
  <si>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</si>
  <si>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</si>
  <si>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</si>
  <si>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</si>
  <si>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</si>
  <si>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</si>
  <si>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</si>
  <si>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</si>
  <si>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</si>
  <si>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</si>
  <si>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</si>
  <si>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</si>
  <si>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</si>
  <si>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</si>
  <si>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</si>
  <si>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</si>
  <si>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</si>
  <si>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</si>
  <si>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</si>
  <si>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</si>
  <si>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</si>
  <si>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</si>
  <si>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</si>
  <si>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</si>
  <si>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</si>
  <si>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</si>
  <si>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</si>
  <si>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</si>
  <si>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</si>
  <si>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</si>
  <si>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</si>
  <si>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</si>
  <si>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</si>
  <si>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</si>
  <si>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</si>
  <si>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</si>
  <si>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</si>
  <si>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</si>
  <si>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</si>
  <si>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</si>
  <si>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</si>
  <si>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</si>
  <si>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</si>
  <si>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</si>
  <si>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</si>
  <si>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</si>
  <si>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</si>
  <si>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</si>
  <si>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</si>
  <si>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</si>
  <si>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</si>
  <si>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</si>
  <si>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</si>
  <si>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</si>
  <si>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</si>
  <si>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</si>
  <si>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</si>
  <si>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</si>
  <si>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</si>
  <si>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</si>
  <si>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</si>
  <si>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</si>
  <si>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</si>
  <si>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</si>
  <si>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</si>
  <si>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</si>
  <si>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</si>
  <si>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</si>
  <si>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</si>
  <si>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</si>
  <si>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</si>
  <si>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</si>
  <si>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</si>
  <si>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</si>
  <si>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</si>
  <si>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</si>
  <si>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</si>
  <si>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</si>
  <si>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</si>
  <si>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</si>
  <si>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</si>
  <si>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</si>
  <si>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</si>
  <si>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</si>
  <si>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</si>
  <si>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</si>
  <si>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</si>
  <si>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</si>
  <si>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</si>
  <si>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</si>
  <si>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</si>
  <si>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</si>
  <si>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</si>
  <si>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</si>
  <si>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</si>
  <si>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</si>
  <si>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</si>
  <si>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</si>
  <si>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</si>
  <si>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</si>
  <si>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</si>
  <si>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</si>
  <si>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</si>
  <si>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</si>
  <si>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</si>
  <si>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</si>
  <si>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</si>
  <si>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</si>
  <si>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</si>
  <si>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</si>
  <si>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</si>
  <si>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</si>
  <si>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</si>
  <si>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</si>
  <si>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</si>
  <si>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</si>
  <si>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</si>
  <si>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</si>
  <si>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</si>
  <si>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</si>
  <si>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</si>
  <si>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</si>
  <si>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</si>
  <si>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</si>
  <si>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</si>
  <si>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</si>
  <si>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</si>
  <si>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</si>
  <si>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</si>
  <si>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</si>
  <si>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</si>
  <si>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</si>
  <si>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</si>
  <si>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</si>
  <si>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</si>
  <si>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</si>
  <si>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</si>
  <si>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</si>
  <si>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</si>
  <si>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</si>
  <si>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</si>
  <si>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</si>
  <si>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</si>
  <si>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</si>
  <si>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</si>
  <si>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</si>
  <si>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</si>
  <si>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</si>
  <si>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</si>
  <si>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</si>
  <si>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</si>
  <si>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</si>
  <si>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</si>
  <si>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</si>
  <si>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</si>
  <si>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</si>
  <si>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</si>
  <si>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</si>
  <si>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</si>
  <si>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</si>
  <si>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</si>
  <si>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</si>
  <si>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</si>
  <si>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</si>
  <si>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</si>
  <si>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</si>
  <si>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</si>
  <si>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</si>
  <si>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</si>
  <si>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</si>
  <si>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</si>
  <si>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</si>
  <si>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</si>
  <si>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</si>
  <si>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</si>
  <si>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</si>
  <si>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</si>
  <si>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</si>
  <si>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</si>
  <si>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</si>
  <si>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</si>
  <si>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</si>
  <si>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</si>
  <si>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</si>
  <si>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</si>
  <si>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</si>
  <si>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</si>
  <si>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</si>
  <si>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</si>
  <si>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</si>
  <si>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</si>
  <si>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</si>
  <si>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</si>
  <si>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</si>
  <si>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</si>
  <si>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</si>
  <si>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</si>
  <si>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</si>
  <si>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</si>
  <si>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</si>
  <si>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</si>
  <si>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</si>
  <si>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</si>
  <si>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</si>
  <si>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</si>
  <si>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</si>
  <si>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</si>
  <si>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</si>
  <si>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</si>
  <si>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</si>
  <si>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</si>
  <si>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</si>
  <si>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</si>
  <si>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</si>
  <si>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</si>
  <si>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</si>
  <si>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</si>
  <si>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</si>
  <si>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</si>
  <si>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</si>
  <si>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</si>
  <si>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</si>
  <si>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</si>
  <si>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</si>
  <si>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</si>
  <si>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</si>
  <si>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</si>
  <si>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</si>
  <si>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</si>
  <si>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</si>
  <si>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</si>
  <si>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</si>
  <si>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</si>
  <si>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</si>
  <si>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</si>
  <si>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</si>
  <si>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</si>
  <si>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</si>
  <si>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</si>
  <si>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</si>
  <si>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</si>
  <si>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</si>
  <si>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</si>
  <si>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</si>
  <si>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</si>
  <si>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</si>
  <si>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</si>
  <si>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</si>
  <si>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</si>
  <si>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</si>
  <si>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</si>
  <si>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</si>
  <si>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</si>
  <si>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</si>
  <si>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</si>
  <si>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</si>
  <si>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</si>
  <si>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</si>
  <si>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</si>
  <si>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</si>
  <si>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</si>
  <si>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</si>
  <si>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</si>
  <si>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</si>
  <si>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</si>
  <si>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</si>
  <si>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</si>
  <si>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</si>
  <si>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</si>
  <si>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</si>
  <si>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</si>
  <si>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</si>
  <si>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</si>
  <si>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</si>
  <si>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</si>
  <si>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</si>
  <si>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</si>
  <si>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</si>
  <si>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</si>
  <si>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</si>
  <si>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</si>
  <si>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</si>
  <si>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</si>
  <si>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</si>
  <si>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</si>
  <si>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</si>
  <si>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</si>
  <si>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</si>
  <si>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</si>
  <si>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</si>
  <si>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</si>
  <si>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</si>
  <si>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</si>
  <si>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</si>
  <si>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</si>
  <si>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</si>
  <si>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</si>
  <si>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</si>
  <si>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</si>
  <si>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</si>
  <si>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</si>
  <si>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</si>
  <si>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</si>
  <si>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</si>
  <si>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</si>
  <si>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</si>
  <si>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</si>
  <si>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</si>
  <si>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</si>
  <si>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</si>
  <si>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</si>
  <si>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</si>
  <si>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</si>
  <si>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</si>
  <si>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</si>
  <si>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</si>
  <si>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</si>
  <si>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</si>
  <si>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</si>
  <si>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</si>
  <si>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</si>
  <si>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</si>
  <si>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</si>
  <si>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</si>
  <si>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</si>
  <si>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</si>
  <si>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</si>
  <si>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</si>
  <si>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</si>
  <si>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</si>
  <si>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</si>
  <si>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</si>
  <si>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</si>
  <si>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</si>
  <si>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</si>
  <si>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</si>
  <si>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</si>
  <si>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</si>
  <si>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</si>
  <si>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</si>
  <si>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</si>
  <si>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</si>
  <si>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</si>
  <si>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</si>
  <si>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</si>
  <si>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</si>
  <si>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</si>
  <si>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</si>
  <si>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</si>
  <si>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</si>
  <si>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</si>
  <si>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</si>
  <si>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</si>
  <si>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</si>
  <si>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</si>
  <si>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</si>
  <si>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</si>
  <si>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</si>
  <si>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</si>
  <si>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</si>
  <si>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</si>
  <si>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</si>
  <si>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</si>
  <si>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</si>
  <si>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</si>
  <si>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</si>
  <si>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</si>
  <si>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</si>
  <si>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</si>
  <si>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</si>
  <si>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</si>
  <si>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</si>
  <si>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</si>
  <si>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</si>
  <si>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</si>
  <si>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</si>
  <si>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</si>
  <si>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</si>
  <si>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</si>
  <si>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</si>
  <si>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</si>
  <si>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</si>
  <si>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</si>
  <si>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</si>
  <si>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</si>
  <si>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</si>
  <si>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</si>
  <si>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</si>
  <si>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</si>
  <si>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</si>
  <si>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</si>
  <si>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</si>
  <si>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</si>
  <si>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</si>
  <si>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</si>
  <si>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</si>
  <si>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</si>
  <si>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</si>
  <si>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</si>
  <si>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</si>
  <si>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</si>
  <si>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</si>
  <si>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</si>
  <si>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</si>
  <si>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</si>
  <si>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</si>
  <si>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</si>
  <si>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</si>
  <si>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</si>
  <si>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</si>
  <si>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</si>
  <si>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</si>
  <si>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</si>
  <si>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</si>
  <si>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</si>
  <si>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</si>
  <si>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</si>
  <si>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</si>
  <si>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</si>
  <si>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</si>
  <si>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</si>
  <si>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</si>
  <si>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</si>
  <si>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</si>
  <si>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</si>
  <si>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</si>
  <si>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</si>
  <si>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</si>
  <si>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</si>
  <si>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</si>
  <si>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</si>
  <si>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</si>
  <si>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</si>
  <si>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</si>
  <si>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</si>
  <si>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</si>
  <si>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</si>
  <si>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</si>
  <si>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</si>
  <si>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</si>
  <si>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</si>
  <si>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</si>
  <si>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</si>
  <si>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</si>
  <si>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</si>
  <si>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</si>
  <si>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</si>
  <si>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</si>
  <si>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</si>
  <si>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</si>
  <si>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</si>
  <si>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</si>
  <si>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</si>
  <si>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</si>
  <si>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</si>
  <si>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</si>
  <si>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</si>
  <si>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</si>
  <si>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</si>
  <si>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</si>
  <si>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</si>
  <si>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</si>
  <si>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</si>
  <si>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</si>
  <si>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</si>
  <si>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</si>
  <si>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</si>
  <si>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</si>
  <si>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</si>
  <si>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</si>
  <si>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</si>
  <si>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</si>
  <si>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</si>
  <si>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</si>
  <si>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</si>
  <si>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</si>
  <si>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</si>
  <si>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</si>
  <si>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</si>
  <si>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</si>
  <si>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</si>
  <si>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</si>
  <si>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</si>
  <si>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</si>
  <si>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</si>
  <si>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</si>
  <si>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</si>
  <si>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</si>
  <si>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</si>
  <si>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</si>
  <si>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</si>
  <si>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</si>
  <si>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</si>
  <si>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</si>
  <si>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</si>
  <si>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</si>
  <si>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</si>
  <si>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</si>
  <si>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</si>
  <si>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</si>
  <si>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</si>
  <si>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</si>
  <si>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</si>
  <si>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</si>
  <si>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</si>
  <si>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</si>
  <si>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</si>
  <si>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</si>
  <si>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</si>
  <si>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</si>
  <si>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</si>
  <si>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</si>
  <si>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</si>
  <si>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</si>
  <si>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</si>
  <si>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</si>
  <si>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</si>
  <si>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</si>
  <si>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</si>
  <si>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</si>
  <si>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</si>
  <si>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</si>
  <si>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</si>
  <si>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</si>
  <si>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</si>
  <si>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</si>
  <si>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</si>
  <si>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</si>
  <si>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</si>
  <si>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</si>
  <si>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</si>
  <si>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</si>
  <si>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</si>
  <si>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</si>
  <si>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</si>
  <si>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</si>
  <si>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</si>
  <si>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</si>
  <si>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</si>
  <si>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</si>
  <si>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</si>
  <si>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</si>
  <si>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</si>
  <si>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</si>
  <si>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</si>
  <si>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</si>
  <si>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</si>
  <si>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</si>
  <si>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</si>
  <si>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</si>
  <si>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</si>
  <si>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</si>
  <si>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</si>
  <si>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</si>
  <si>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</si>
  <si>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</si>
  <si>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</si>
  <si>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</si>
  <si>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</si>
  <si>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</si>
  <si>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</si>
  <si>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</si>
  <si>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</si>
  <si>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</si>
  <si>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</si>
  <si>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</si>
  <si>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</si>
  <si>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</si>
  <si>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</si>
  <si>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</si>
  <si>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</si>
  <si>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</si>
  <si>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</si>
  <si>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</si>
  <si>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</si>
  <si>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</si>
  <si>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</si>
  <si>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</si>
  <si>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</si>
  <si>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</si>
  <si>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</si>
  <si>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</si>
  <si>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</si>
  <si>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</si>
  <si>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</si>
  <si>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</si>
  <si>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</si>
  <si>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</si>
  <si>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</si>
  <si>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</si>
  <si>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</si>
  <si>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</si>
  <si>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</si>
  <si>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</si>
  <si>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</si>
  <si>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</si>
  <si>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</si>
  <si>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</si>
  <si>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</si>
  <si>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</si>
  <si>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</si>
  <si>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</si>
  <si>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</si>
  <si>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</si>
  <si>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</si>
  <si>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</si>
  <si>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</si>
  <si>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</si>
  <si>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</si>
  <si>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</si>
  <si>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</si>
  <si>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</si>
  <si>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</si>
  <si>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</si>
  <si>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</si>
  <si>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</si>
  <si>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</si>
  <si>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</si>
  <si>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</si>
  <si>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</si>
  <si>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</si>
  <si>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</si>
  <si>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</si>
  <si>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</si>
  <si>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</si>
  <si>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</si>
  <si>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</si>
  <si>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</si>
  <si>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</si>
  <si>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</si>
  <si>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</si>
  <si>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</si>
  <si>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</si>
  <si>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</si>
  <si>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</si>
  <si>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</si>
  <si>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</si>
  <si>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</si>
  <si>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</si>
  <si>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</si>
  <si>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</si>
  <si>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</si>
  <si>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</si>
  <si>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</si>
  <si>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</si>
  <si>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</si>
  <si>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</si>
  <si>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</si>
  <si>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</si>
  <si>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</si>
  <si>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</si>
  <si>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</si>
  <si>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</si>
  <si>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</si>
  <si>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</si>
  <si>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</si>
  <si>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</si>
  <si>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</si>
  <si>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</si>
  <si>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</si>
  <si>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</si>
  <si>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</si>
  <si>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</si>
  <si>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</si>
  <si>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</si>
  <si>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</si>
  <si>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</si>
  <si>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</si>
  <si>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</si>
  <si>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</si>
  <si>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</si>
  <si>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</si>
  <si>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</si>
  <si>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</si>
  <si>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</si>
  <si>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</si>
  <si>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</si>
  <si>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</si>
  <si>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</si>
  <si>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</si>
  <si>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</si>
  <si>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</si>
  <si>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</si>
  <si>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</si>
  <si>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</si>
  <si>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</si>
  <si>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</si>
  <si>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</si>
  <si>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</si>
  <si>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</si>
  <si>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</si>
  <si>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</si>
  <si>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</si>
  <si>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</si>
  <si>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</si>
  <si>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</si>
  <si>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</si>
  <si>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</si>
  <si>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</si>
  <si>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</si>
  <si>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</si>
  <si>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</si>
  <si>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</si>
  <si>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</si>
  <si>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</si>
  <si>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</si>
  <si>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</si>
  <si>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</si>
  <si>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</si>
  <si>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</si>
  <si>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</si>
  <si>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</si>
  <si>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</si>
  <si>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</si>
  <si>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</si>
  <si>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</si>
  <si>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</si>
  <si>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</si>
  <si>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</si>
  <si>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</si>
  <si>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</si>
  <si>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</si>
  <si>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</si>
  <si>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</si>
  <si>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</si>
  <si>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</si>
  <si>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</si>
  <si>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</si>
  <si>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</si>
  <si>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</si>
  <si>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</si>
  <si>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</si>
  <si>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</si>
  <si>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</si>
  <si>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</si>
  <si>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</si>
  <si>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</si>
  <si>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</si>
  <si>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</si>
  <si>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</si>
  <si>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</si>
  <si>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</si>
  <si>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</si>
  <si>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</si>
  <si>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</si>
  <si>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</si>
  <si>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</si>
  <si>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</si>
  <si>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</si>
  <si>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</si>
  <si>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</si>
  <si>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</si>
  <si>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</si>
  <si>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</si>
  <si>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</si>
  <si>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</si>
  <si>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</si>
  <si>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</si>
  <si>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</si>
  <si>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</si>
  <si>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</si>
  <si>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</si>
  <si>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</si>
  <si>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</si>
  <si>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</si>
  <si>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</si>
  <si>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</si>
  <si>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</si>
  <si>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</si>
  <si>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</si>
  <si>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</si>
  <si>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</si>
  <si>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</si>
  <si>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</si>
  <si>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</si>
  <si>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</si>
  <si>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</si>
  <si>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</si>
  <si>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</si>
  <si>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</si>
  <si>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</si>
  <si>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</si>
  <si>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</si>
  <si>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</si>
  <si>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</si>
  <si>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</si>
  <si>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</si>
  <si>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</si>
  <si>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</si>
  <si>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</si>
  <si>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</si>
  <si>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</si>
  <si>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</si>
  <si>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</si>
  <si>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</si>
  <si>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</si>
  <si>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</si>
  <si>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</si>
  <si>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</si>
  <si>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</si>
  <si>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</si>
  <si>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</si>
  <si>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</si>
  <si>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</si>
  <si>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</si>
  <si>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</si>
  <si>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</si>
  <si>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</si>
  <si>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</si>
  <si>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</si>
  <si>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</si>
  <si>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</si>
  <si>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</si>
  <si>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</si>
  <si>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</si>
  <si>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</si>
  <si>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</si>
  <si>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</si>
  <si>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</si>
  <si>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</si>
  <si>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</si>
  <si>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</si>
  <si>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</si>
  <si>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</si>
  <si>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</si>
  <si>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</si>
  <si>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</si>
  <si>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</si>
  <si>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</si>
  <si>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</si>
  <si>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</si>
  <si>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</si>
  <si>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</si>
  <si>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</si>
  <si>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</si>
  <si>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</si>
  <si>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</si>
  <si>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</si>
  <si>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</si>
  <si>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</si>
  <si>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</si>
  <si>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</si>
  <si>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</si>
  <si>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</si>
  <si>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</si>
  <si>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</si>
  <si>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</si>
  <si>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</si>
  <si>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</si>
  <si>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</si>
  <si>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</si>
  <si>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</si>
  <si>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</si>
  <si>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</si>
  <si>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</si>
  <si>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</si>
  <si>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</si>
  <si>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</si>
  <si>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</si>
  <si>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</si>
  <si>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</si>
  <si>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</si>
  <si>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</si>
  <si>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</si>
  <si>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</si>
  <si>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</si>
  <si>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</si>
  <si>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</si>
  <si>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</si>
  <si>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</si>
  <si>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</si>
  <si>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</si>
  <si>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</si>
  <si>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</si>
  <si>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</si>
  <si>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</si>
  <si>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</si>
  <si>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</si>
  <si>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</si>
  <si>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</si>
  <si>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</si>
  <si>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</si>
  <si>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</si>
  <si>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</si>
  <si>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</si>
  <si>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</si>
  <si>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</si>
  <si>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</si>
  <si>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</si>
  <si>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</si>
  <si>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</si>
  <si>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</si>
  <si>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</si>
  <si>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</si>
  <si>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</si>
  <si>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</si>
  <si>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</si>
  <si>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</si>
  <si>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</si>
  <si>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</si>
  <si>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</si>
  <si>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</si>
  <si>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</si>
  <si>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</si>
  <si>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</si>
  <si>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</si>
  <si>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</si>
  <si>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</si>
  <si>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</si>
  <si>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</si>
  <si>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</si>
  <si>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</si>
  <si>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</si>
  <si>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</si>
  <si>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</si>
  <si>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</si>
  <si>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</si>
  <si>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</si>
  <si>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</si>
  <si>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</si>
  <si>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</si>
  <si>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</si>
  <si>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</si>
  <si>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</si>
  <si>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</si>
  <si>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</si>
  <si>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</si>
  <si>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</si>
  <si>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</si>
  <si>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</si>
  <si>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</si>
  <si>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</si>
  <si>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</si>
  <si>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</si>
  <si>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</si>
  <si>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</si>
  <si>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</si>
  <si>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</si>
  <si>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</si>
  <si>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</si>
  <si>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</si>
  <si>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</si>
  <si>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</si>
  <si>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</si>
  <si>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</si>
  <si>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</si>
  <si>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</si>
  <si>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</si>
  <si>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</si>
  <si>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</si>
  <si>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</si>
  <si>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</si>
  <si>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</si>
  <si>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</si>
  <si>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</si>
  <si>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</si>
  <si>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</si>
  <si>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</si>
  <si>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</si>
  <si>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</si>
  <si>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</si>
  <si>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</si>
  <si>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</si>
  <si>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</si>
  <si>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</si>
  <si>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</si>
  <si>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</si>
  <si>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</si>
  <si>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</si>
  <si>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</si>
  <si>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</si>
  <si>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</si>
  <si>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</si>
  <si>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</si>
  <si>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</si>
  <si>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</si>
  <si>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</si>
  <si>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</si>
  <si>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</si>
  <si>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</si>
  <si>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</si>
  <si>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</si>
  <si>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</si>
  <si>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</si>
  <si>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</si>
  <si>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</si>
  <si>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</si>
  <si>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</si>
  <si>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</si>
  <si>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</si>
  <si>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</si>
  <si>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</si>
  <si>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</si>
  <si>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</si>
  <si>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</si>
  <si>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</si>
  <si>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</si>
  <si>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</si>
  <si>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</si>
  <si>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</si>
  <si>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</si>
  <si>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</si>
  <si>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</si>
  <si>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</si>
  <si>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</si>
  <si>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</si>
  <si>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</si>
  <si>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</si>
  <si>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</si>
  <si>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</si>
  <si>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</si>
  <si>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</si>
  <si>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</si>
  <si>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</si>
  <si>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</si>
  <si>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</si>
  <si>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</si>
  <si>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</si>
  <si>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</si>
  <si>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</si>
  <si>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</si>
  <si>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</si>
  <si>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</si>
  <si>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</si>
  <si>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</si>
  <si>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</si>
  <si>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</si>
  <si>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</si>
  <si>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</si>
  <si>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</si>
  <si>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</si>
  <si>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</si>
  <si>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</si>
  <si>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</si>
  <si>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</si>
  <si>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</si>
  <si>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</si>
  <si>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</si>
  <si>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</si>
  <si>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</si>
  <si>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</si>
  <si>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</si>
  <si>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</si>
  <si>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</si>
  <si>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</si>
  <si>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</si>
  <si>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</si>
  <si>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</si>
  <si>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</si>
  <si>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</si>
  <si>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</si>
  <si>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</si>
  <si>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</si>
  <si>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</si>
  <si>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</si>
  <si>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</si>
  <si>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</si>
  <si>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</si>
  <si>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</si>
  <si>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</si>
  <si>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</si>
  <si>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</si>
  <si>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</si>
  <si>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</si>
  <si>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</si>
  <si>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</si>
  <si>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</si>
  <si>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</si>
  <si>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</si>
  <si>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</si>
  <si>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</si>
  <si>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</si>
  <si>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</si>
  <si>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</si>
  <si>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</si>
  <si>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</si>
  <si>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</si>
  <si>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</si>
  <si>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</si>
  <si>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</si>
  <si>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</si>
  <si>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</si>
  <si>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</si>
  <si>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</si>
  <si>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</si>
  <si>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</si>
  <si>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</si>
  <si>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</si>
  <si>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</si>
  <si>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</si>
  <si>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</si>
  <si>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</si>
  <si>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</si>
  <si>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</si>
  <si>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</si>
  <si>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</si>
  <si>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</si>
  <si>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</si>
  <si>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</si>
  <si>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</si>
  <si>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</si>
  <si>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</si>
  <si>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</si>
  <si>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</si>
  <si>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</si>
  <si>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</si>
  <si>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</si>
  <si>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</si>
  <si>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</si>
  <si>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</si>
  <si>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</si>
  <si>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</si>
  <si>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</si>
  <si>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</si>
  <si>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</si>
  <si>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</si>
  <si>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</si>
  <si>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</si>
  <si>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</si>
  <si>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</si>
  <si>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</si>
  <si>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</si>
  <si>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</si>
  <si>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</si>
  <si>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</si>
  <si>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</si>
  <si>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</si>
  <si>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</si>
  <si>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</si>
  <si>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</si>
  <si>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</si>
  <si>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</si>
  <si>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</si>
  <si>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</si>
  <si>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</si>
  <si>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</si>
  <si>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</si>
  <si>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</si>
  <si>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</si>
  <si>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</si>
  <si>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</si>
  <si>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</si>
  <si>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</si>
  <si>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</si>
  <si>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</si>
  <si>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</si>
  <si>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</si>
  <si>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</si>
  <si>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</si>
  <si>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</si>
  <si>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</si>
  <si>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</si>
  <si>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</si>
  <si>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</si>
  <si>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</si>
  <si>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</si>
  <si>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</si>
  <si>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</si>
  <si>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</si>
  <si>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</si>
  <si>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</si>
  <si>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</si>
  <si>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</si>
  <si>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</si>
  <si>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</si>
  <si>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</si>
  <si>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</si>
  <si>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</si>
  <si>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</si>
  <si>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</si>
  <si>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</si>
  <si>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</si>
  <si>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</si>
  <si>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</si>
  <si>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</si>
  <si>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</si>
  <si>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</si>
  <si>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</si>
  <si>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</si>
  <si>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</si>
  <si>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</si>
  <si>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</si>
  <si>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</si>
  <si>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</si>
  <si>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</si>
  <si>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</si>
  <si>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</si>
  <si>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</si>
  <si>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</si>
  <si>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</si>
  <si>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</si>
  <si>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</si>
  <si>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</si>
  <si>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</si>
  <si>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</si>
  <si>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</si>
  <si>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</si>
  <si>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</si>
  <si>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</si>
  <si>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</si>
  <si>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</si>
  <si>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</si>
  <si>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</si>
  <si>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</si>
  <si>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</si>
  <si>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</si>
  <si>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</si>
  <si>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</si>
  <si>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</si>
  <si>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</si>
  <si>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</si>
  <si>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</si>
  <si>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</si>
  <si>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</si>
  <si>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</si>
  <si>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</si>
  <si>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</si>
  <si>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</si>
  <si>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</si>
  <si>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</si>
  <si>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</si>
  <si>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</si>
  <si>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</si>
  <si>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</si>
  <si>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</si>
  <si>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</si>
  <si>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</si>
  <si>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</si>
  <si>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</si>
  <si>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</si>
  <si>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</si>
  <si>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</si>
  <si>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</si>
  <si>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</si>
  <si>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</si>
  <si>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</si>
  <si>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</si>
  <si>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</si>
  <si>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</si>
  <si>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</si>
  <si>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</si>
  <si>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</si>
  <si>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</si>
  <si>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</si>
  <si>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</si>
  <si>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</si>
  <si>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</si>
  <si>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</si>
  <si>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</si>
  <si>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</si>
  <si>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</si>
  <si>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</si>
  <si>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</si>
  <si>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</si>
  <si>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</si>
  <si>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</si>
  <si>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</si>
  <si>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</si>
  <si>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</si>
  <si>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</si>
  <si>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</si>
  <si>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</si>
  <si>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</si>
  <si>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</si>
  <si>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</si>
  <si>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</si>
  <si>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</si>
  <si>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</si>
  <si>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</si>
  <si>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</si>
  <si>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</si>
  <si>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</si>
  <si>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</si>
  <si>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</si>
  <si>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</si>
  <si>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</si>
  <si>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</si>
  <si>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</si>
  <si>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</si>
  <si>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</si>
  <si>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</si>
  <si>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</si>
  <si>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</si>
  <si>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</si>
  <si>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</si>
  <si>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</si>
  <si>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</si>
  <si>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</si>
  <si>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</si>
  <si>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</si>
  <si>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</si>
  <si>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</si>
  <si>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</si>
  <si>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</si>
  <si>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</si>
  <si>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</si>
  <si>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</si>
  <si>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</si>
  <si>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</si>
  <si>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</si>
  <si>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</si>
  <si>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</si>
  <si>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</si>
  <si>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</si>
  <si>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</si>
  <si>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</si>
  <si>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</si>
  <si>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</si>
  <si>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</si>
  <si>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</si>
  <si>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</si>
  <si>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</si>
  <si>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</si>
  <si>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</si>
  <si>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</si>
  <si>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</si>
  <si>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</si>
  <si>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</si>
  <si>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</si>
  <si>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</si>
  <si>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</si>
  <si>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</si>
  <si>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</si>
  <si>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</si>
  <si>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</si>
  <si>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</si>
  <si>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</si>
  <si>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</si>
  <si>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</si>
  <si>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</si>
  <si>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</si>
  <si>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</si>
  <si>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</si>
  <si>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</si>
  <si>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</si>
  <si>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</si>
  <si>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</si>
  <si>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</si>
  <si>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</si>
  <si>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</si>
  <si>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</si>
  <si>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</si>
  <si>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</si>
  <si>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</si>
  <si>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</si>
  <si>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</si>
  <si>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</si>
  <si>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</si>
  <si>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</si>
  <si>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</si>
  <si>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</si>
  <si>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</si>
  <si>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</si>
  <si>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</si>
  <si>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</si>
  <si>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</si>
  <si>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</si>
  <si>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</si>
  <si>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</si>
  <si>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</si>
  <si>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</si>
  <si>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</si>
  <si>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</si>
  <si>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</si>
  <si>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</si>
  <si>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</si>
  <si>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</si>
  <si>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</si>
  <si>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</si>
  <si>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</si>
  <si>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</si>
  <si>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</si>
  <si>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</si>
  <si>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</si>
  <si>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</si>
  <si>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</si>
  <si>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</si>
  <si>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</si>
  <si>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</si>
  <si>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</si>
  <si>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</si>
  <si>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</si>
  <si>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</si>
  <si>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</si>
  <si>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</si>
  <si>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</si>
  <si>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</si>
  <si>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</si>
  <si>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</si>
  <si>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</si>
  <si>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</si>
  <si>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</si>
  <si>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</si>
  <si>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</si>
  <si>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</si>
  <si>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</si>
  <si>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</si>
  <si>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</si>
  <si>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</si>
  <si>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</si>
  <si>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</si>
  <si>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</si>
  <si>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</si>
  <si>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</si>
  <si>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</si>
  <si>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</si>
  <si>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</si>
  <si>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</si>
  <si>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</si>
  <si>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</si>
  <si>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</si>
  <si>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</si>
  <si>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</si>
  <si>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</si>
  <si>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</si>
  <si>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</si>
  <si>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</si>
  <si>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</si>
  <si>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</si>
  <si>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</si>
  <si>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</si>
  <si>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</si>
  <si>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</si>
  <si>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</si>
  <si>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</si>
  <si>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</si>
  <si>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</si>
  <si>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</si>
  <si>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</si>
  <si>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</si>
  <si>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</si>
  <si>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</si>
  <si>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</si>
  <si>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</si>
  <si>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</si>
  <si>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</si>
  <si>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</si>
  <si>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</si>
  <si>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</si>
  <si>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</si>
  <si>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</si>
  <si>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</si>
  <si>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</si>
  <si>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</si>
  <si>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</si>
  <si>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</si>
  <si>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</si>
  <si>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</si>
  <si>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</si>
  <si>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</si>
  <si>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</si>
  <si>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</si>
  <si>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</si>
  <si>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</si>
  <si>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</si>
  <si>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</si>
  <si>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</si>
  <si>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</si>
  <si>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</si>
  <si>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</si>
  <si>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</si>
  <si>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</si>
  <si>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</si>
  <si>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</si>
  <si>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</si>
  <si>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</si>
  <si>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</si>
  <si>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</si>
  <si>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</si>
  <si>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</si>
  <si>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</si>
  <si>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</si>
  <si>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</si>
  <si>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</si>
  <si>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</si>
  <si>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</si>
  <si>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</si>
  <si>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</si>
  <si>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</si>
  <si>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</si>
  <si>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</si>
  <si>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</si>
  <si>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</si>
  <si>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</si>
  <si>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</si>
  <si>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</si>
  <si>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</si>
  <si>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</si>
  <si>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</si>
  <si>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</si>
  <si>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</si>
  <si>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</si>
  <si>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</si>
  <si>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</si>
  <si>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</si>
  <si>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</si>
  <si>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</si>
  <si>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</si>
  <si>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</si>
  <si>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</si>
  <si>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</si>
  <si>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</si>
  <si>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</si>
  <si>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</si>
  <si>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</si>
  <si>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</si>
  <si>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</si>
  <si>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</si>
  <si>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</si>
  <si>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</si>
  <si>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</si>
  <si>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</si>
  <si>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</si>
  <si>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</si>
  <si>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</si>
  <si>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</si>
  <si>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</si>
  <si>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</si>
  <si>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</si>
  <si>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</si>
  <si>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</si>
  <si>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</si>
  <si>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</si>
  <si>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</si>
  <si>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</si>
  <si>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</si>
  <si>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</si>
  <si>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</si>
  <si>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</si>
  <si>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</si>
  <si>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</si>
  <si>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</si>
  <si>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</si>
  <si>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</si>
  <si>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</si>
  <si>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</si>
  <si>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</si>
  <si>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</si>
  <si>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</si>
  <si>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</si>
  <si>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</si>
  <si>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</si>
  <si>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</si>
  <si>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</si>
  <si>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</si>
  <si>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</si>
  <si>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</si>
  <si>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</si>
  <si>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</si>
  <si>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</si>
  <si>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</si>
  <si>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</si>
  <si>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</si>
  <si>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</si>
  <si>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</si>
  <si>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</si>
  <si>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</si>
  <si>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</si>
  <si>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</si>
  <si>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</si>
  <si>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</si>
  <si>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</si>
  <si>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</si>
  <si>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</si>
  <si>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</si>
  <si>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</si>
  <si>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</si>
  <si>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</si>
  <si>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</si>
  <si>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</si>
  <si>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</si>
  <si>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</si>
  <si>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</si>
  <si>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</si>
  <si>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</si>
  <si>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</si>
  <si>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</si>
  <si>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</si>
  <si>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</si>
  <si>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</si>
  <si>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</si>
  <si>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</si>
  <si>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</si>
  <si>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</si>
  <si>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</si>
  <si>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</si>
  <si>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</si>
  <si>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</si>
  <si>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</si>
  <si>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</si>
  <si>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</si>
  <si>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</si>
  <si>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</si>
  <si>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</si>
  <si>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</si>
  <si>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</si>
  <si>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</si>
  <si>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</si>
  <si>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</si>
  <si>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</si>
  <si>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</si>
  <si>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</si>
  <si>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</si>
  <si>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</si>
  <si>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</si>
  <si>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</si>
  <si>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</si>
  <si>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</si>
  <si>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</si>
  <si>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</si>
  <si>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</si>
  <si>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</si>
  <si>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</si>
  <si>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</si>
  <si>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</si>
  <si>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</si>
  <si>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</si>
  <si>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</si>
  <si>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</si>
  <si>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</si>
  <si>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</si>
  <si>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</si>
  <si>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</si>
  <si>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</si>
  <si>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</si>
  <si>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</si>
  <si>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</si>
  <si>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</si>
  <si>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</si>
  <si>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</si>
  <si>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</si>
  <si>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</si>
  <si>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</si>
  <si>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</si>
  <si>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</si>
  <si>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</si>
  <si>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</si>
  <si>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</si>
  <si>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</si>
  <si>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</si>
  <si>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</si>
  <si>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</si>
  <si>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</si>
  <si>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</si>
  <si>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</si>
  <si>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</si>
  <si>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</si>
  <si>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</si>
  <si>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</si>
  <si>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</si>
  <si>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</si>
  <si>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</si>
  <si>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</si>
  <si>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</si>
  <si>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</si>
  <si>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</si>
  <si>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</si>
  <si>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</si>
  <si>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</si>
  <si>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</si>
  <si>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</si>
  <si>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</si>
  <si>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</si>
  <si>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</si>
  <si>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</si>
  <si>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</si>
  <si>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</si>
  <si>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</si>
  <si>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</si>
  <si>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</si>
  <si>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</si>
  <si>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</si>
  <si>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</si>
  <si>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</si>
  <si>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</si>
  <si>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</si>
  <si>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</si>
  <si>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</si>
  <si>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</si>
  <si>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</si>
  <si>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</si>
  <si>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</si>
  <si>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</si>
  <si>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</si>
  <si>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</si>
  <si>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</si>
  <si>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</si>
  <si>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</si>
  <si>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</si>
  <si>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</si>
  <si>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</si>
  <si>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</si>
  <si>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</si>
  <si>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</si>
  <si>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</si>
  <si>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</si>
  <si>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</si>
  <si>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</si>
  <si>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</si>
  <si>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</si>
  <si>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</si>
  <si>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</si>
  <si>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</si>
  <si>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</si>
  <si>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</si>
  <si>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</si>
  <si>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</si>
  <si>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</si>
  <si>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</si>
  <si>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</si>
  <si>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</si>
  <si>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</si>
  <si>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</si>
  <si>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</si>
  <si>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</si>
  <si>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</si>
  <si>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</si>
  <si>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</si>
  <si>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</si>
  <si>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</si>
  <si>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</si>
  <si>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</si>
  <si>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</si>
  <si>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</si>
  <si>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</si>
  <si>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</si>
  <si>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</si>
  <si>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</si>
  <si>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</si>
  <si>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</si>
  <si>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</si>
  <si>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</si>
  <si>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</si>
  <si>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</si>
  <si>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</si>
  <si>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</si>
  <si>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</si>
  <si>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</si>
  <si>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</si>
  <si>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</si>
  <si>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</si>
  <si>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</si>
  <si>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</si>
  <si>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</si>
  <si>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</si>
  <si>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</si>
  <si>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</si>
  <si>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</si>
  <si>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</si>
  <si>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</si>
  <si>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</si>
  <si>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</si>
  <si>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</si>
  <si>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</si>
  <si>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</si>
  <si>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</si>
  <si>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</si>
  <si>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</si>
  <si>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</si>
  <si>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</si>
  <si>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</si>
  <si>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</si>
  <si>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</si>
  <si>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</si>
  <si>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</si>
  <si>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</si>
  <si>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</si>
  <si>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</si>
  <si>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</si>
  <si>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</si>
  <si>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</si>
  <si>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</si>
  <si>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</si>
  <si>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</si>
  <si>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</si>
  <si>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</si>
  <si>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</si>
  <si>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</si>
  <si>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</si>
  <si>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</si>
  <si>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</si>
  <si>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</si>
  <si>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</si>
  <si>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</si>
  <si>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</si>
  <si>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</si>
  <si>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</si>
  <si>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</si>
  <si>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</si>
  <si>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</si>
  <si>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</si>
  <si>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</si>
  <si>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</si>
  <si>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</si>
  <si>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</si>
  <si>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</si>
  <si>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</si>
  <si>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</si>
  <si>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</si>
  <si>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</si>
  <si>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</si>
  <si>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</si>
  <si>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</si>
  <si>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</si>
  <si>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</si>
  <si>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</si>
  <si>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</si>
  <si>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</si>
  <si>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</si>
  <si>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</si>
  <si>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</si>
  <si>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</si>
  <si>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</si>
  <si>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</si>
  <si>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</si>
  <si>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</si>
  <si>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</si>
  <si>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</si>
  <si>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</si>
  <si>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</si>
  <si>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</si>
  <si>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</si>
  <si>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</si>
  <si>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</si>
  <si>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</si>
  <si>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</si>
  <si>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</si>
  <si>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</si>
  <si>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</si>
  <si>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</si>
  <si>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</si>
  <si>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</si>
  <si>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</si>
  <si>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</si>
  <si>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</si>
  <si>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</si>
  <si>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</si>
  <si>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</si>
  <si>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</si>
  <si>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</si>
  <si>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</si>
  <si>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</si>
  <si>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</si>
  <si>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</si>
  <si>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</si>
  <si>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</si>
  <si>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</si>
  <si>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</si>
  <si>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</si>
  <si>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</si>
  <si>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</si>
  <si>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</si>
  <si>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</si>
  <si>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</si>
  <si>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</si>
  <si>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</si>
  <si>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</si>
  <si>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</si>
  <si>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</si>
  <si>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</si>
  <si>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</si>
  <si>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</si>
  <si>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</si>
  <si>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</si>
  <si>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</si>
  <si>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</si>
  <si>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</si>
  <si>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</si>
  <si>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</si>
  <si>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</si>
  <si>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</si>
  <si>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</si>
  <si>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</si>
  <si>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</si>
  <si>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</si>
  <si>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</si>
  <si>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</si>
  <si>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</si>
  <si>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</si>
  <si>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</si>
  <si>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</si>
  <si>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</si>
  <si>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</si>
  <si>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</si>
  <si>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</si>
  <si>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</si>
  <si>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</si>
  <si>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</si>
  <si>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</si>
  <si>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</si>
  <si>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</si>
  <si>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</si>
  <si>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</si>
  <si>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</si>
  <si>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</si>
  <si>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</si>
  <si>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</si>
  <si>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</si>
  <si>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</si>
  <si>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</si>
  <si>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</si>
  <si>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</si>
  <si>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</si>
  <si>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</si>
  <si>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</si>
  <si>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</si>
  <si>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</si>
  <si>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</si>
  <si>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</si>
  <si>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</si>
  <si>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</si>
  <si>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</si>
  <si>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</si>
  <si>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</si>
  <si>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</si>
  <si>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</si>
  <si>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</si>
  <si>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</si>
  <si>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</si>
  <si>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</si>
  <si>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</si>
  <si>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</si>
  <si>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</si>
  <si>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</si>
  <si>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</si>
  <si>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</si>
  <si>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</si>
  <si>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</si>
  <si>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</si>
  <si>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</si>
  <si>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</si>
  <si>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</si>
  <si>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</si>
  <si>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</si>
  <si>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</si>
  <si>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</si>
  <si>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</si>
  <si>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</si>
  <si>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</si>
  <si>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</si>
  <si>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</si>
  <si>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</si>
  <si>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</si>
  <si>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</si>
  <si>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</si>
  <si>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</si>
  <si>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</si>
  <si>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</si>
  <si>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</si>
  <si>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</si>
  <si>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</si>
  <si>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</si>
  <si>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</si>
  <si>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</si>
  <si>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</si>
  <si>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</si>
  <si>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</si>
  <si>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</si>
  <si>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</si>
  <si>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</si>
  <si>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</si>
  <si>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</si>
  <si>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</si>
  <si>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</si>
  <si>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</si>
  <si>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</si>
  <si>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</si>
  <si>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</si>
  <si>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</si>
  <si>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</si>
  <si>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</si>
  <si>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</si>
  <si>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</si>
  <si>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</si>
  <si>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</si>
  <si>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</si>
  <si>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</si>
  <si>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</si>
  <si>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</si>
  <si>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</si>
  <si>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</si>
  <si>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</si>
  <si>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</si>
  <si>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</si>
  <si>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</si>
  <si>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</si>
  <si>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</si>
  <si>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</si>
  <si>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</si>
  <si>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</si>
  <si>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</si>
  <si>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</si>
  <si>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</si>
  <si>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</si>
  <si>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</si>
  <si>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</si>
  <si>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</si>
  <si>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</si>
  <si>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</si>
  <si>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</si>
  <si>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</si>
  <si>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</si>
  <si>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</si>
  <si>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</si>
  <si>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</si>
  <si>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</si>
  <si>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</si>
  <si>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</si>
  <si>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</si>
  <si>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</si>
  <si>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</si>
  <si>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</si>
  <si>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</si>
  <si>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</si>
  <si>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</si>
  <si>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</si>
  <si>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</si>
  <si>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</si>
  <si>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</si>
  <si>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</si>
  <si>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</si>
  <si>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</si>
  <si>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</si>
  <si>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</si>
  <si>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</si>
  <si>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</si>
  <si>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</si>
  <si>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</si>
  <si>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</si>
  <si>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</si>
  <si>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</si>
  <si>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</si>
  <si>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</si>
  <si>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</si>
  <si>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</si>
  <si>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</si>
  <si>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</si>
  <si>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</si>
  <si>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</si>
  <si>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</si>
  <si>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</si>
  <si>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</si>
  <si>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</si>
  <si>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</si>
  <si>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</si>
  <si>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</si>
  <si>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</si>
  <si>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</si>
  <si>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</si>
  <si>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</si>
  <si>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</si>
  <si>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</si>
  <si>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</si>
  <si>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</si>
  <si>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</si>
  <si>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</si>
  <si>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</si>
  <si>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</si>
  <si>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</si>
  <si>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</si>
  <si>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</si>
  <si>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</si>
  <si>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</si>
  <si>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</si>
  <si>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</si>
  <si>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</si>
  <si>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</si>
  <si>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</si>
  <si>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</si>
  <si>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</si>
  <si>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</si>
  <si>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</si>
  <si>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</si>
  <si>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</si>
  <si>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</si>
  <si>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</si>
  <si>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</si>
  <si>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</si>
  <si>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</si>
  <si>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</si>
  <si>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</si>
  <si>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</si>
  <si>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</si>
  <si>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</si>
  <si>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</si>
  <si>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</si>
  <si>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</si>
  <si>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</si>
  <si>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</si>
  <si>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</si>
  <si>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</si>
  <si>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</si>
  <si>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</si>
  <si>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</si>
  <si>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</si>
  <si>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</si>
  <si>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</si>
  <si>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</si>
  <si>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</si>
  <si>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</si>
  <si>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</si>
  <si>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</si>
  <si>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</si>
  <si>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</si>
  <si>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</si>
  <si>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</si>
  <si>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</si>
  <si>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</si>
  <si>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</si>
  <si>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</si>
  <si>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</si>
  <si>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</si>
  <si>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</si>
  <si>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</si>
  <si>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</si>
  <si>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</si>
  <si>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</si>
  <si>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</si>
  <si>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</si>
  <si>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</si>
  <si>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</si>
  <si>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</si>
  <si>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</si>
  <si>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</si>
  <si>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</si>
  <si>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</si>
  <si>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</si>
  <si>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</si>
  <si>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</si>
  <si>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</si>
  <si>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</si>
  <si>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</si>
  <si>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</si>
  <si>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</si>
  <si>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</si>
  <si>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</si>
  <si>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</si>
  <si>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</si>
  <si>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</si>
  <si>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</si>
  <si>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</si>
  <si>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</si>
  <si>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</si>
  <si>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</si>
  <si>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</si>
  <si>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</si>
  <si>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</si>
  <si>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</si>
  <si>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</si>
  <si>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</si>
  <si>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</si>
  <si>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</si>
  <si>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</si>
  <si>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</si>
  <si>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</si>
  <si>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</si>
  <si>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</si>
  <si>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</si>
  <si>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</si>
  <si>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</si>
  <si>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</si>
  <si>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</si>
  <si>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</si>
  <si>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</si>
  <si>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</si>
  <si>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</si>
  <si>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</si>
  <si>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</si>
  <si>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</si>
  <si>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</si>
  <si>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</si>
  <si>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</si>
  <si>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</si>
  <si>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</si>
  <si>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</si>
  <si>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</si>
  <si>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</si>
  <si>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</si>
  <si>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</si>
  <si>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</si>
  <si>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</si>
  <si>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</si>
  <si>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</si>
  <si>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</si>
  <si>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</si>
  <si>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</si>
  <si>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</si>
  <si>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</si>
  <si>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</si>
  <si>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</si>
  <si>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</si>
  <si>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</si>
  <si>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</si>
  <si>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</si>
  <si>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</si>
  <si>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</si>
  <si>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</si>
  <si>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</si>
  <si>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</si>
  <si>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</si>
  <si>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</si>
  <si>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</si>
  <si>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</si>
  <si>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</si>
  <si>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</si>
  <si>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</si>
  <si>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</si>
  <si>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</si>
  <si>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</si>
  <si>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</si>
  <si>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</si>
  <si>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</si>
  <si>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</si>
  <si>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</si>
  <si>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</si>
  <si>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</si>
  <si>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</si>
  <si>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</si>
  <si>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</si>
  <si>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</si>
  <si>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</si>
  <si>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</si>
  <si>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</si>
  <si>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</si>
  <si>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</si>
  <si>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</si>
  <si>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</si>
  <si>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</si>
  <si>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</si>
  <si>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</si>
  <si>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</si>
  <si>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</si>
  <si>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</si>
  <si>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</si>
  <si>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</si>
  <si>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</si>
  <si>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</si>
  <si>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</si>
  <si>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</si>
  <si>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</si>
  <si>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</si>
  <si>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</si>
  <si>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</si>
  <si>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</si>
  <si>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</si>
  <si>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</si>
  <si>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</si>
  <si>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</si>
  <si>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</si>
  <si>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</si>
  <si>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</si>
  <si>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</si>
  <si>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</si>
  <si>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</si>
  <si>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</si>
  <si>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</si>
  <si>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</si>
  <si>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</si>
  <si>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</si>
  <si>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</si>
  <si>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</si>
  <si>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</si>
  <si>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</si>
  <si>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</si>
  <si>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</si>
  <si>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</si>
  <si>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</si>
  <si>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</si>
  <si>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</si>
  <si>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</si>
  <si>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</si>
  <si>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</si>
  <si>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</si>
  <si>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</si>
  <si>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</si>
  <si>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</si>
  <si>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</si>
  <si>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</si>
  <si>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</si>
  <si>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</si>
  <si>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</si>
  <si>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</si>
  <si>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</si>
  <si>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</si>
  <si>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</si>
  <si>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</si>
  <si>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</si>
  <si>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</si>
  <si>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</si>
  <si>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</si>
  <si>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</si>
  <si>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</si>
  <si>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</si>
  <si>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</si>
  <si>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</si>
  <si>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</si>
  <si>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</si>
  <si>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</si>
  <si>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</si>
  <si>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</si>
  <si>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</si>
  <si>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</si>
  <si>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</si>
  <si>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</si>
  <si>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</si>
  <si>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</si>
  <si>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</si>
  <si>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</si>
  <si>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</si>
  <si>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</si>
  <si>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</si>
  <si>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</si>
  <si>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</si>
  <si>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</si>
  <si>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</si>
  <si>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</si>
  <si>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</si>
  <si>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</si>
  <si>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</si>
  <si>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</si>
  <si>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</si>
  <si>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</si>
  <si>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</si>
  <si>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</si>
  <si>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</si>
  <si>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</si>
  <si>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</si>
  <si>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</si>
  <si>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</si>
  <si>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</si>
  <si>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</si>
  <si>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</si>
  <si>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</si>
  <si>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</si>
  <si>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</si>
  <si>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</si>
  <si>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</si>
  <si>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</si>
  <si>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</si>
  <si>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</si>
  <si>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</si>
  <si>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</si>
  <si>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</si>
  <si>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</si>
  <si>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</si>
  <si>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</si>
  <si>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</si>
  <si>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</si>
  <si>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</si>
  <si>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</si>
  <si>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</si>
  <si>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</si>
  <si>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</si>
  <si>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</si>
  <si>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</si>
  <si>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</si>
  <si>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</si>
  <si>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</si>
  <si>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</si>
  <si>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</si>
  <si>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</si>
  <si>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</si>
  <si>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</si>
  <si>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</si>
  <si>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</si>
  <si>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</si>
  <si>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</si>
  <si>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</si>
  <si>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</si>
  <si>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</si>
  <si>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</si>
  <si>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</si>
  <si>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</si>
  <si>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</si>
  <si>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</si>
  <si>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</si>
  <si>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</si>
  <si>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</si>
  <si>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</si>
  <si>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</si>
  <si>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</si>
  <si>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</si>
  <si>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</si>
  <si>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</si>
  <si>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</si>
  <si>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</si>
  <si>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</si>
  <si>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</si>
  <si>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</si>
  <si>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</si>
  <si>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</si>
  <si>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</si>
  <si>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</si>
  <si>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</si>
  <si>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</si>
  <si>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</si>
  <si>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</si>
  <si>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</si>
  <si>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</si>
  <si>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</si>
  <si>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</si>
  <si>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</si>
  <si>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</si>
  <si>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</si>
  <si>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</si>
  <si>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</si>
  <si>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</si>
  <si>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</si>
  <si>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</si>
  <si>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</si>
  <si>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</si>
  <si>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</si>
  <si>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</si>
  <si>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</si>
  <si>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</si>
  <si>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</si>
  <si>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</si>
  <si>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</si>
  <si>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</si>
  <si>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</si>
  <si>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</si>
  <si>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</si>
  <si>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</si>
  <si>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</si>
  <si>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</si>
  <si>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</si>
  <si>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</si>
  <si>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</si>
  <si>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</si>
  <si>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</si>
  <si>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</si>
  <si>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</si>
  <si>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</si>
  <si>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</si>
  <si>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</si>
  <si>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</si>
  <si>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</si>
  <si>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</si>
  <si>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</si>
  <si>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</si>
  <si>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</si>
  <si>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</si>
  <si>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</si>
  <si>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</si>
  <si>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</si>
  <si>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</si>
  <si>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</si>
  <si>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</si>
  <si>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</si>
  <si>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</si>
  <si>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</si>
  <si>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</si>
  <si>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</si>
  <si>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</si>
  <si>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</si>
  <si>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</si>
  <si>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</si>
  <si>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</si>
  <si>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</si>
  <si>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</si>
  <si>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</si>
  <si>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</si>
  <si>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</si>
  <si>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</si>
  <si>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</si>
  <si>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</si>
  <si>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</si>
  <si>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</si>
  <si>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</si>
  <si>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</si>
  <si>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</si>
  <si>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</si>
  <si>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</si>
  <si>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</si>
  <si>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</si>
  <si>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</si>
  <si>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</si>
  <si>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</si>
  <si>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</si>
  <si>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</si>
  <si>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</si>
  <si>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</si>
  <si>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</si>
  <si>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</si>
  <si>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</si>
  <si>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</si>
  <si>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</si>
  <si>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</si>
  <si>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</si>
  <si>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</si>
  <si>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</si>
  <si>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</si>
  <si>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</si>
  <si>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</si>
  <si>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</si>
  <si>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</si>
  <si>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</si>
  <si>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</si>
  <si>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</si>
  <si>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</si>
  <si>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</si>
  <si>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</si>
  <si>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</si>
  <si>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</si>
  <si>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</si>
  <si>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</si>
  <si>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</si>
  <si>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</si>
  <si>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</si>
  <si>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</si>
  <si>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</si>
  <si>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</si>
  <si>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</si>
  <si>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</si>
  <si>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</si>
  <si>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</si>
  <si>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</si>
  <si>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</si>
  <si>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</si>
  <si>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</si>
  <si>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</si>
  <si>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</si>
  <si>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</si>
  <si>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</si>
  <si>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</si>
  <si>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</si>
  <si>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</si>
  <si>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</si>
  <si>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</si>
  <si>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</si>
  <si>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</si>
  <si>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</si>
  <si>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</si>
  <si>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</si>
  <si>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</si>
  <si>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</si>
  <si>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</si>
  <si>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</si>
  <si>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</si>
  <si>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</si>
  <si>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</si>
  <si>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</si>
  <si>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</si>
  <si>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</si>
  <si>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</si>
  <si>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</si>
  <si>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</si>
  <si>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</si>
  <si>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</si>
  <si>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</si>
  <si>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</si>
  <si>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</si>
  <si>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</si>
  <si>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</si>
  <si>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</si>
  <si>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</si>
  <si>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</si>
  <si>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</si>
  <si>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</si>
  <si>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</si>
  <si>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</si>
  <si>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</si>
  <si>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</si>
  <si>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</si>
  <si>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</si>
  <si>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</si>
  <si>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</si>
  <si>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</si>
  <si>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</si>
  <si>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</si>
  <si>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</si>
  <si>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</si>
  <si>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</si>
  <si>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</si>
  <si>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</si>
  <si>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</si>
  <si>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</si>
  <si>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</si>
  <si>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</si>
  <si>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</si>
  <si>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</si>
  <si>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</si>
  <si>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</si>
  <si>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</si>
  <si>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</si>
  <si>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</si>
  <si>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</si>
  <si>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</si>
  <si>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</si>
  <si>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</si>
  <si>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</si>
  <si>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</si>
  <si>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</si>
  <si>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</si>
  <si>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</si>
  <si>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</si>
  <si>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</si>
  <si>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</si>
  <si>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</si>
  <si>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</si>
  <si>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</si>
  <si>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</si>
  <si>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</si>
  <si>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</si>
  <si>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</si>
  <si>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</si>
  <si>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</si>
  <si>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</si>
  <si>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</si>
  <si>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</si>
  <si>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</si>
  <si>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</si>
  <si>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</si>
  <si>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</si>
  <si>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</si>
  <si>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</si>
  <si>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</si>
  <si>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</si>
  <si>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</si>
  <si>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</si>
  <si>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</si>
  <si>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</si>
  <si>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</si>
  <si>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</si>
  <si>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</si>
  <si>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</si>
  <si>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</si>
  <si>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</si>
  <si>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</si>
  <si>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</si>
  <si>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</si>
  <si>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</si>
  <si>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</si>
  <si>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</si>
  <si>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</si>
  <si>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</si>
  <si>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</si>
  <si>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</si>
  <si>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</si>
  <si>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</si>
  <si>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</si>
  <si>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</si>
  <si>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</si>
  <si>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</si>
  <si>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</si>
  <si>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</si>
  <si>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</si>
  <si>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</si>
  <si>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</si>
  <si>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</si>
  <si>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</si>
  <si>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</si>
  <si>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</si>
  <si>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</si>
  <si>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</si>
  <si>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</si>
  <si>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</si>
  <si>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</si>
  <si>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</si>
  <si>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</si>
  <si>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</si>
  <si>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</si>
  <si>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</si>
  <si>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</si>
  <si>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</si>
  <si>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</si>
  <si>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</si>
  <si>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</si>
  <si>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</si>
  <si>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</si>
  <si>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</si>
  <si>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</si>
  <si>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</si>
  <si>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</si>
  <si>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</si>
  <si>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</si>
  <si>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</si>
  <si>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</si>
  <si>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</si>
  <si>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</si>
  <si>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</si>
  <si>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</si>
  <si>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</si>
  <si>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</si>
  <si>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</si>
  <si>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</si>
  <si>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</si>
  <si>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</si>
  <si>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</si>
  <si>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</si>
  <si>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</si>
  <si>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</si>
  <si>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</si>
  <si>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</si>
  <si>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</si>
  <si>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</si>
  <si>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</si>
  <si>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</si>
  <si>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</si>
  <si>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</si>
  <si>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</si>
  <si>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</si>
  <si>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</si>
  <si>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</si>
  <si>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</si>
  <si>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</si>
  <si>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</si>
  <si>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</si>
  <si>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</si>
  <si>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</si>
  <si>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</si>
  <si>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</si>
  <si>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</si>
  <si>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</si>
  <si>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</si>
  <si>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</si>
  <si>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</si>
  <si>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</si>
  <si>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</si>
  <si>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</si>
  <si>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</si>
  <si>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</si>
  <si>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</si>
  <si>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</si>
  <si>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</si>
  <si>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</si>
  <si>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</si>
  <si>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</si>
  <si>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</si>
  <si>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</si>
  <si>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</si>
  <si>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</si>
  <si>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</si>
  <si>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</si>
  <si>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</si>
  <si>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</si>
  <si>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</si>
  <si>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</si>
  <si>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</si>
  <si>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</si>
  <si>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</si>
  <si>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</si>
  <si>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</si>
  <si>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</si>
  <si>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</si>
  <si>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</si>
  <si>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</si>
  <si>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</si>
  <si>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</si>
  <si>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</si>
  <si>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</si>
  <si>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</si>
  <si>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</si>
  <si>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</si>
  <si>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</si>
  <si>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</si>
  <si>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</si>
  <si>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</si>
  <si>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</si>
  <si>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</si>
  <si>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</si>
  <si>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</si>
  <si>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</si>
  <si>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</si>
  <si>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</si>
  <si>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</si>
  <si>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</si>
  <si>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</si>
  <si>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</si>
  <si>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</si>
  <si>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</si>
  <si>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</si>
  <si>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</si>
  <si>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</si>
  <si>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</si>
  <si>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</si>
  <si>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</si>
  <si>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</si>
  <si>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</si>
  <si>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</si>
  <si>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</si>
  <si>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</si>
  <si>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</si>
  <si>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</si>
  <si>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</si>
  <si>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</si>
  <si>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</si>
  <si>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</si>
  <si>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</si>
  <si>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</si>
  <si>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</si>
  <si>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</si>
  <si>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</si>
  <si>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</si>
  <si>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</si>
  <si>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</si>
  <si>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</si>
  <si>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</si>
  <si>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</si>
  <si>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</si>
  <si>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</si>
  <si>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</si>
  <si>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</si>
  <si>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</si>
  <si>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</si>
  <si>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</si>
  <si>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</si>
  <si>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</si>
  <si>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</si>
  <si>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</si>
  <si>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</si>
  <si>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</si>
  <si>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</si>
  <si>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</si>
  <si>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</si>
  <si>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</si>
  <si>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</si>
  <si>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</si>
  <si>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</si>
  <si>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</si>
  <si>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</si>
  <si>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</si>
  <si>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</si>
  <si>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</si>
  <si>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</si>
  <si>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</si>
  <si>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</si>
  <si>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</si>
  <si>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</si>
  <si>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</si>
  <si>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</si>
  <si>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</si>
  <si>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</si>
  <si>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</si>
  <si>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</si>
  <si>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</si>
  <si>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</si>
  <si>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</si>
  <si>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</si>
  <si>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</si>
  <si>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</si>
  <si>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</si>
  <si>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</si>
  <si>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</si>
  <si>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</si>
  <si>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</si>
  <si>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</si>
  <si>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</si>
  <si>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</si>
  <si>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</si>
  <si>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</si>
  <si>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</si>
  <si>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</si>
  <si>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</si>
  <si>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</si>
  <si>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</si>
  <si>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</si>
  <si>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</si>
  <si>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</si>
  <si>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</si>
  <si>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</si>
  <si>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</si>
  <si>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</si>
  <si>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</si>
  <si>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</si>
  <si>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</si>
  <si>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</si>
  <si>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</si>
  <si>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</si>
  <si>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</si>
  <si>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</si>
  <si>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</si>
  <si>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</si>
  <si>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</si>
  <si>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</si>
  <si>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</si>
  <si>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</si>
  <si>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</si>
  <si>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</si>
  <si>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</si>
  <si>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</si>
  <si>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</si>
  <si>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</si>
  <si>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</si>
  <si>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</si>
  <si>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</si>
  <si>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</si>
  <si>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</si>
  <si>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</si>
  <si>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</si>
  <si>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</si>
  <si>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</si>
  <si>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</si>
  <si>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</si>
  <si>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</si>
  <si>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</si>
  <si>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</si>
  <si>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</si>
  <si>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</si>
  <si>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</si>
  <si>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</si>
  <si>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</si>
  <si>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</si>
  <si>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</si>
  <si>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</si>
  <si>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</si>
  <si>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</si>
  <si>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</si>
  <si>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</si>
  <si>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</si>
  <si>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</si>
  <si>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</si>
  <si>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</si>
  <si>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</si>
  <si>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</si>
  <si>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</si>
  <si>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</si>
  <si>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</si>
  <si>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</si>
  <si>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</si>
  <si>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</si>
  <si>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</si>
  <si>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</si>
  <si>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</si>
  <si>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</si>
  <si>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</si>
  <si>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</si>
  <si>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</si>
  <si>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</si>
  <si>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</si>
  <si>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</si>
  <si>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</si>
  <si>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</si>
  <si>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</si>
  <si>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</si>
  <si>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</si>
  <si>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</si>
  <si>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</si>
  <si>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</si>
  <si>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</si>
  <si>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</si>
  <si>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</si>
  <si>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</si>
  <si>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</si>
  <si>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</si>
  <si>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</si>
  <si>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</si>
  <si>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</si>
  <si>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</si>
  <si>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</si>
  <si>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</si>
  <si>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</si>
  <si>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</si>
  <si>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</si>
  <si>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</si>
  <si>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</si>
  <si>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</si>
  <si>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</si>
  <si>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</si>
  <si>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</si>
  <si>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</si>
  <si>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</si>
  <si>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</si>
  <si>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</si>
  <si>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</si>
  <si>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</si>
  <si>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</si>
  <si>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</si>
  <si>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</si>
  <si>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</si>
  <si>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</si>
  <si>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</si>
  <si>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</si>
  <si>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</si>
  <si>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</si>
  <si>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</si>
  <si>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</si>
  <si>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</si>
  <si>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</si>
  <si>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</si>
  <si>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</si>
  <si>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</si>
  <si>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</si>
  <si>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</si>
  <si>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</si>
  <si>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</si>
  <si>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</si>
  <si>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</si>
  <si>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</si>
  <si>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</si>
  <si>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</si>
  <si>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</si>
  <si>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</si>
  <si>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</si>
  <si>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</si>
  <si>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</si>
  <si>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</si>
  <si>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</si>
  <si>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</si>
  <si>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</si>
  <si>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</si>
  <si>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</si>
  <si>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</si>
  <si>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</si>
  <si>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</si>
  <si>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</si>
  <si>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</si>
  <si>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</si>
  <si>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</si>
  <si>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</si>
  <si>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</si>
  <si>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</si>
  <si>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</si>
  <si>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</si>
  <si>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</si>
  <si>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</si>
  <si>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</si>
  <si>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</si>
  <si>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</si>
  <si>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</si>
  <si>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</si>
  <si>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</si>
  <si>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</si>
  <si>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</si>
  <si>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</si>
  <si>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</si>
  <si>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</si>
  <si>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</si>
  <si>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</si>
  <si>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</si>
  <si>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</si>
  <si>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</si>
  <si>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</si>
  <si>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</si>
  <si>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</si>
  <si>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</si>
  <si>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</si>
  <si>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</si>
  <si>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</si>
  <si>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</si>
  <si>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</si>
  <si>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</si>
  <si>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</si>
  <si>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</si>
  <si>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</si>
  <si>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</si>
  <si>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</si>
  <si>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</si>
  <si>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</si>
  <si>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</si>
  <si>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</si>
  <si>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</si>
  <si>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</si>
  <si>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</si>
  <si>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</si>
  <si>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</si>
  <si>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</si>
  <si>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</si>
  <si>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</si>
  <si>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</si>
  <si>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</si>
  <si>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</si>
  <si>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</si>
  <si>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</si>
  <si>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</si>
  <si>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</si>
  <si>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</si>
  <si>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</si>
  <si>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</si>
  <si>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</si>
  <si>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</si>
  <si>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</si>
  <si>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</si>
  <si>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</si>
  <si>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</si>
  <si>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</si>
  <si>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</si>
  <si>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</si>
  <si>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</si>
  <si>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</si>
  <si>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</si>
  <si>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</si>
  <si>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</si>
  <si>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</si>
  <si>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</si>
  <si>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</si>
  <si>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</si>
  <si>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</si>
  <si>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</si>
  <si>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</si>
  <si>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</si>
  <si>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</si>
  <si>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</si>
  <si>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</si>
  <si>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</si>
  <si>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</si>
  <si>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</si>
  <si>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</si>
  <si>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</si>
  <si>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</si>
  <si>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</si>
  <si>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</si>
  <si>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</si>
  <si>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</si>
  <si>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</si>
  <si>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</si>
  <si>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</si>
  <si>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</si>
  <si>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</si>
  <si>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</si>
  <si>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</si>
  <si>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</si>
  <si>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</si>
  <si>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</si>
  <si>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</si>
  <si>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</si>
  <si>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</si>
  <si>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</si>
  <si>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</si>
  <si>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</si>
  <si>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</si>
  <si>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</si>
  <si>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</si>
  <si>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</si>
  <si>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</si>
  <si>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</si>
  <si>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</si>
  <si>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</si>
  <si>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</si>
  <si>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</si>
  <si>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</si>
  <si>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</si>
  <si>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</si>
  <si>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</si>
  <si>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</si>
  <si>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</si>
  <si>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</si>
  <si>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</si>
  <si>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</si>
  <si>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</si>
  <si>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</si>
  <si>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</si>
  <si>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</si>
  <si>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</si>
  <si>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</si>
  <si>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</si>
  <si>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</si>
  <si>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</si>
  <si>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</si>
  <si>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</si>
  <si>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</si>
  <si>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</si>
  <si>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</si>
  <si>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</si>
  <si>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</si>
  <si>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</si>
  <si>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</si>
  <si>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</si>
  <si>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</si>
  <si>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</si>
  <si>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</si>
  <si>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</si>
  <si>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</si>
  <si>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</si>
  <si>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</si>
  <si>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</si>
  <si>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</si>
  <si>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</si>
  <si>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</si>
  <si>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</si>
  <si>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</si>
  <si>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</si>
  <si>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</si>
  <si>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</si>
  <si>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</si>
  <si>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</si>
  <si>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</si>
  <si>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</si>
  <si>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</si>
  <si>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</si>
  <si>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</si>
  <si>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</si>
  <si>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</si>
  <si>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</si>
  <si>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</si>
  <si>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</si>
  <si>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</si>
  <si>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</si>
  <si>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</si>
  <si>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</si>
  <si>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</si>
  <si>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</si>
  <si>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</si>
  <si>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</si>
  <si>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</si>
  <si>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</si>
  <si>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</si>
  <si>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</si>
  <si>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</si>
  <si>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</si>
  <si>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</si>
  <si>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</si>
  <si>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</si>
  <si>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</si>
  <si>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</si>
  <si>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</si>
  <si>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</si>
  <si>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</si>
  <si>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</si>
  <si>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</si>
  <si>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</si>
  <si>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</si>
  <si>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</si>
  <si>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</si>
  <si>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</si>
  <si>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</si>
  <si>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</si>
  <si>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</si>
  <si>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</si>
  <si>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</si>
  <si>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</si>
  <si>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</si>
  <si>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</si>
  <si>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</si>
  <si>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</si>
  <si>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</si>
  <si>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</si>
  <si>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</si>
  <si>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</si>
  <si>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</si>
  <si>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</si>
  <si>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</si>
  <si>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</si>
  <si>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</si>
  <si>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</si>
  <si>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</si>
  <si>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</si>
  <si>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</si>
  <si>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</si>
  <si>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</si>
  <si>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</si>
  <si>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</si>
  <si>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</si>
  <si>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</si>
  <si>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</si>
  <si>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</si>
  <si>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</si>
  <si>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</si>
  <si>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</si>
  <si>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</si>
  <si>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</si>
  <si>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</si>
  <si>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</si>
  <si>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</si>
  <si>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</si>
  <si>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</si>
  <si>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</si>
  <si>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</si>
  <si>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</si>
  <si>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</si>
  <si>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</si>
  <si>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</si>
  <si>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</si>
  <si>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</si>
  <si>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</si>
  <si>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</si>
  <si>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</si>
  <si>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</si>
  <si>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</si>
  <si>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</si>
  <si>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</si>
  <si>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</si>
  <si>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</si>
  <si>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</si>
  <si>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</si>
  <si>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</si>
  <si>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</si>
  <si>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</si>
  <si>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</si>
  <si>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</si>
  <si>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</si>
  <si>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</si>
  <si>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</si>
  <si>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</si>
  <si>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</si>
  <si>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</si>
  <si>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</si>
  <si>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</si>
  <si>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</si>
  <si>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</si>
  <si>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</si>
  <si>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</si>
  <si>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</si>
  <si>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</si>
  <si>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</si>
  <si>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</si>
  <si>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</si>
  <si>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</si>
  <si>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</si>
  <si>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</si>
  <si>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</si>
  <si>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</si>
  <si>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</si>
  <si>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</si>
  <si>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</si>
  <si>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</si>
  <si>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</si>
  <si>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</si>
  <si>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</si>
  <si>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</si>
  <si>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</si>
  <si>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</si>
  <si>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</si>
  <si>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</si>
  <si>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</si>
  <si>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</si>
  <si>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</si>
  <si>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</si>
  <si>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</si>
  <si>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</si>
  <si>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</si>
  <si>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</si>
  <si>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</si>
  <si>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</si>
  <si>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</si>
  <si>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</si>
  <si>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</si>
  <si>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</si>
  <si>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</si>
  <si>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</si>
  <si>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</si>
  <si>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</si>
  <si>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</si>
  <si>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</si>
  <si>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</si>
  <si>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</si>
  <si>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</si>
  <si>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</si>
  <si>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</si>
  <si>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</si>
  <si>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</si>
  <si>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</si>
  <si>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</si>
  <si>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</si>
  <si>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</si>
  <si>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</si>
  <si>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</si>
  <si>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</si>
  <si>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</si>
  <si>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</si>
  <si>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</si>
  <si>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</si>
  <si>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</si>
  <si>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</si>
  <si>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</si>
  <si>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</si>
  <si>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</si>
  <si>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</si>
  <si>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</si>
  <si>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</si>
  <si>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</si>
  <si>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</si>
  <si>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</si>
  <si>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</si>
  <si>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</si>
  <si>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</si>
  <si>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</si>
  <si>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</si>
  <si>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</si>
  <si>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</si>
  <si>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</si>
  <si>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</si>
  <si>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</si>
  <si>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</si>
  <si>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</si>
  <si>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</si>
  <si>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</si>
  <si>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</si>
  <si>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</si>
  <si>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</si>
  <si>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</si>
  <si>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</si>
  <si>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</si>
  <si>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</si>
  <si>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</si>
  <si>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</si>
  <si>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</si>
  <si>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</si>
  <si>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</si>
  <si>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</si>
  <si>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</si>
  <si>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</si>
  <si>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</si>
  <si>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</si>
  <si>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</si>
  <si>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</si>
  <si>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</si>
  <si>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</si>
  <si>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</si>
  <si>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</si>
  <si>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</si>
  <si>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</si>
  <si>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</si>
  <si>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</si>
  <si>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</si>
  <si>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</si>
  <si>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</si>
  <si>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</si>
  <si>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</si>
  <si>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</si>
  <si>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</si>
  <si>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</si>
  <si>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</si>
  <si>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</si>
  <si>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</si>
  <si>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</si>
  <si>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</si>
  <si>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</si>
  <si>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</si>
  <si>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</si>
  <si>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</si>
  <si>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</si>
  <si>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</si>
  <si>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</si>
  <si>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</si>
  <si>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</si>
  <si>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</si>
  <si>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</si>
  <si>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</si>
  <si>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</si>
  <si>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</si>
  <si>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</si>
  <si>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</si>
  <si>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</si>
  <si>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</si>
  <si>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</si>
  <si>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</si>
  <si>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</si>
  <si>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</si>
  <si>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</si>
  <si>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</si>
  <si>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</si>
  <si>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</si>
  <si>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</si>
  <si>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</si>
  <si>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</si>
  <si>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</si>
  <si>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</si>
  <si>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</si>
  <si>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</si>
  <si>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</si>
  <si>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</si>
  <si>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</si>
  <si>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</si>
  <si>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</si>
  <si>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</si>
  <si>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</si>
  <si>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</si>
  <si>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</si>
  <si>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</si>
  <si>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</si>
  <si>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</si>
  <si>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</si>
  <si>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</si>
  <si>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</si>
  <si>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</si>
  <si>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</si>
  <si>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</si>
  <si>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</si>
  <si>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</si>
  <si>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</si>
  <si>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</si>
  <si>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</si>
  <si>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</si>
  <si>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</si>
  <si>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</si>
  <si>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</si>
  <si>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</si>
  <si>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</si>
  <si>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</si>
  <si>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</si>
  <si>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</si>
  <si>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</si>
  <si>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</si>
  <si>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</si>
  <si>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</si>
  <si>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</si>
  <si>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</si>
  <si>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</si>
  <si>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</si>
  <si>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</si>
  <si>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</si>
  <si>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</si>
  <si>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</si>
  <si>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</si>
  <si>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</si>
  <si>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</si>
  <si>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</si>
  <si>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</si>
  <si>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</si>
  <si>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</si>
  <si>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</si>
  <si>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</si>
  <si>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</si>
  <si>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</si>
  <si>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</si>
  <si>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</si>
  <si>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</si>
  <si>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</si>
  <si>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</si>
  <si>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</si>
  <si>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</si>
  <si>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</si>
  <si>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</si>
  <si>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</si>
  <si>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</si>
  <si>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</si>
  <si>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</si>
  <si>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</si>
  <si>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</si>
  <si>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</si>
  <si>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</si>
  <si>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</si>
  <si>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</si>
  <si>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</si>
  <si>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</si>
  <si>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</si>
  <si>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</si>
  <si>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</si>
  <si>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</si>
  <si>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</si>
  <si>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</si>
  <si>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</si>
  <si>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</si>
  <si>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</si>
  <si>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</si>
  <si>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</si>
  <si>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</si>
  <si>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</si>
  <si>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</si>
  <si>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</si>
  <si>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</si>
  <si>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</si>
  <si>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</si>
  <si>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</si>
  <si>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</si>
  <si>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</si>
  <si>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</si>
  <si>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</si>
  <si>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</si>
  <si>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</si>
  <si>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</si>
  <si>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</si>
  <si>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</si>
  <si>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</si>
  <si>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</si>
  <si>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</si>
  <si>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</si>
  <si>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</si>
  <si>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</si>
  <si>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</si>
  <si>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</si>
  <si>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</si>
  <si>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</si>
  <si>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</si>
  <si>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</si>
  <si>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</si>
  <si>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</si>
  <si>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</si>
  <si>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</si>
  <si>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</si>
  <si>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</si>
  <si>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</si>
  <si>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</si>
  <si>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</si>
  <si>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</si>
  <si>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</si>
  <si>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</si>
  <si>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</si>
  <si>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</si>
  <si>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</si>
  <si>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</si>
  <si>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</si>
  <si>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</si>
  <si>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</si>
  <si>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</si>
  <si>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</si>
  <si>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</si>
  <si>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</si>
  <si>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</si>
  <si>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</si>
  <si>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</si>
  <si>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</si>
  <si>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</si>
  <si>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</si>
  <si>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</si>
  <si>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</si>
  <si>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</si>
  <si>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</si>
  <si>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</si>
  <si>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</si>
  <si>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</si>
  <si>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</si>
  <si>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</si>
  <si>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</si>
  <si>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</si>
  <si>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</si>
  <si>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</si>
  <si>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</si>
  <si>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</si>
  <si>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</si>
  <si>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</si>
  <si>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</si>
  <si>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</si>
  <si>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</si>
  <si>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</si>
  <si>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</si>
  <si>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</si>
  <si>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</si>
  <si>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</si>
  <si>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</si>
  <si>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</si>
  <si>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</si>
  <si>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</si>
  <si>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</si>
  <si>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</si>
  <si>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</si>
  <si>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</si>
  <si>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</si>
  <si>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</si>
  <si>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</si>
  <si>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</si>
  <si>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</si>
  <si>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</si>
  <si>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</si>
  <si>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</si>
  <si>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</si>
  <si>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</si>
  <si>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</si>
  <si>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</si>
  <si>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</si>
  <si>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</si>
  <si>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</si>
  <si>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</si>
  <si>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</si>
  <si>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</si>
  <si>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</si>
  <si>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</si>
  <si>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</si>
  <si>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</si>
  <si>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</si>
  <si>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</si>
  <si>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</si>
  <si>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</si>
  <si>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</si>
  <si>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</si>
  <si>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</si>
  <si>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</si>
  <si>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</si>
  <si>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</si>
  <si>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</si>
  <si>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</si>
  <si>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</si>
  <si>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</si>
  <si>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</si>
  <si>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</si>
  <si>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</si>
  <si>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</si>
  <si>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</si>
  <si>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</si>
  <si>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</si>
  <si>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</si>
  <si>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</si>
  <si>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</si>
  <si>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</si>
  <si>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</si>
  <si>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</si>
  <si>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</si>
  <si>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</si>
  <si>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</si>
  <si>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</si>
  <si>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</si>
  <si>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</si>
  <si>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</si>
  <si>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</si>
  <si>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</si>
  <si>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</si>
  <si>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</si>
  <si>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</si>
  <si>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</si>
  <si>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</si>
  <si>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</si>
  <si>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</si>
  <si>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</si>
  <si>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</si>
  <si>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</si>
  <si>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</si>
  <si>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</si>
  <si>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</si>
  <si>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</si>
  <si>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</si>
  <si>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</si>
  <si>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</si>
  <si>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</si>
  <si>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</si>
  <si>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</si>
  <si>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</si>
  <si>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</si>
  <si>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</si>
  <si>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</si>
  <si>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</si>
  <si>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</si>
  <si>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</si>
  <si>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</si>
  <si>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</si>
  <si>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</si>
  <si>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</si>
  <si>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</si>
  <si>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</si>
  <si>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</si>
  <si>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</si>
  <si>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</si>
  <si>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</si>
  <si>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</si>
  <si>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</si>
  <si>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</si>
  <si>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</si>
  <si>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</si>
  <si>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</si>
  <si>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</si>
  <si>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</si>
  <si>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</si>
  <si>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</si>
  <si>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</si>
  <si>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</si>
  <si>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</si>
  <si>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</si>
  <si>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</si>
  <si>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</si>
  <si>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</si>
  <si>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</si>
  <si>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</si>
  <si>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</si>
  <si>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</si>
  <si>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</si>
  <si>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</si>
  <si>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</si>
  <si>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</si>
  <si>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</si>
  <si>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</si>
  <si>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</si>
  <si>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</si>
  <si>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</si>
  <si>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</si>
  <si>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</si>
  <si>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</si>
  <si>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</si>
  <si>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</si>
  <si>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</si>
  <si>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</si>
  <si>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</si>
  <si>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</si>
  <si>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</si>
  <si>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</si>
  <si>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</si>
  <si>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</si>
  <si>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</si>
  <si>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</si>
  <si>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</si>
  <si>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</si>
  <si>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</si>
  <si>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</si>
  <si>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</si>
  <si>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</si>
  <si>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</si>
  <si>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</si>
  <si>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</si>
  <si>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</si>
  <si>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</si>
  <si>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</si>
  <si>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</si>
  <si>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</si>
  <si>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</si>
  <si>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</si>
  <si>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</si>
  <si>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</si>
  <si>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</si>
  <si>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</si>
  <si>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</si>
  <si>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</si>
  <si>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</si>
  <si>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</si>
  <si>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</si>
  <si>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</si>
  <si>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</si>
  <si>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</si>
  <si>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</si>
  <si>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</si>
  <si>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</si>
  <si>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</si>
  <si>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</si>
  <si>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</si>
  <si>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</si>
  <si>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</si>
  <si>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</si>
  <si>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</si>
  <si>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</si>
  <si>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</si>
  <si>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</si>
  <si>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</si>
  <si>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</si>
  <si>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</si>
  <si>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</si>
  <si>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</si>
  <si>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</si>
  <si>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</si>
  <si>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</si>
  <si>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</si>
  <si>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</si>
  <si>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</si>
  <si>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</si>
  <si>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</si>
  <si>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</si>
  <si>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</si>
  <si>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</si>
  <si>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</si>
  <si>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</si>
  <si>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</si>
  <si>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</si>
  <si>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</si>
  <si>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</si>
  <si>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</si>
  <si>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</si>
  <si>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</si>
  <si>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</si>
  <si>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</si>
  <si>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</si>
  <si>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</si>
  <si>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</si>
  <si>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</si>
  <si>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</si>
  <si>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</si>
  <si>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</si>
  <si>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</si>
  <si>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</si>
  <si>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</si>
  <si>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</si>
  <si>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</si>
  <si>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</si>
  <si>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</si>
  <si>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</si>
  <si>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</si>
  <si>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</si>
  <si>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</si>
  <si>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</si>
  <si>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</si>
  <si>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</si>
  <si>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</si>
  <si>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</si>
  <si>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</si>
  <si>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</si>
  <si>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</si>
  <si>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</si>
  <si>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</si>
  <si>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</si>
  <si>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</si>
  <si>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</si>
  <si>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</si>
  <si>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</si>
  <si>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</si>
  <si>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</si>
  <si>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</si>
  <si>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</si>
  <si>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</si>
  <si>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</si>
  <si>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</si>
  <si>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</si>
  <si>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</si>
  <si>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</si>
  <si>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</si>
  <si>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</si>
  <si>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</si>
  <si>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</si>
  <si>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</si>
  <si>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</si>
  <si>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</si>
  <si>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</si>
  <si>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</si>
  <si>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</si>
  <si>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</si>
  <si>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</si>
  <si>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</si>
  <si>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</si>
  <si>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</si>
  <si>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</si>
  <si>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</si>
  <si>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</si>
  <si>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</si>
  <si>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</si>
  <si>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</si>
  <si>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</si>
  <si>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</si>
  <si>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</si>
  <si>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</si>
  <si>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</si>
  <si>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</si>
  <si>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</si>
  <si>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</si>
  <si>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</si>
  <si>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</si>
  <si>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</si>
  <si>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</si>
  <si>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</si>
  <si>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</si>
  <si>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</si>
  <si>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</si>
  <si>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</si>
  <si>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</si>
  <si>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</si>
  <si>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</si>
  <si>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</si>
  <si>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</si>
  <si>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</si>
  <si>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</si>
  <si>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</si>
  <si>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</si>
  <si>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</si>
  <si>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</si>
  <si>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</si>
  <si>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</si>
  <si>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</si>
  <si>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</si>
  <si>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</si>
  <si>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</si>
  <si>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</si>
  <si>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</si>
  <si>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</si>
  <si>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</si>
  <si>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</si>
  <si>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</si>
  <si>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</si>
  <si>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</si>
  <si>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</si>
  <si>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</si>
  <si>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</si>
  <si>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</si>
  <si>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</si>
  <si>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</si>
  <si>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</si>
  <si>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</si>
  <si>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</si>
  <si>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</si>
  <si>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</si>
  <si>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</si>
  <si>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</si>
  <si>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</si>
  <si>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</si>
  <si>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</si>
  <si>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</si>
  <si>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</si>
  <si>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</si>
  <si>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</si>
  <si>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</si>
  <si>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</si>
  <si>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</si>
  <si>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</si>
  <si>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</si>
  <si>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</si>
  <si>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</si>
  <si>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</si>
  <si>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</si>
  <si>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</si>
  <si>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</si>
  <si>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</si>
  <si>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</si>
  <si>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</si>
  <si>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</si>
  <si>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</si>
  <si>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</si>
  <si>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</si>
  <si>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</si>
  <si>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</si>
  <si>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</si>
  <si>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</si>
  <si>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</si>
  <si>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</si>
  <si>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</si>
  <si>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</si>
  <si>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</si>
  <si>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</si>
  <si>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</si>
  <si>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</si>
  <si>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</si>
  <si>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</si>
  <si>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</si>
  <si>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</si>
  <si>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</si>
  <si>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</si>
  <si>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</si>
  <si>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</si>
  <si>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</si>
  <si>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</si>
  <si>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</si>
  <si>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</si>
  <si>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</si>
  <si>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</si>
  <si>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</si>
  <si>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</si>
  <si>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</si>
  <si>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</si>
  <si>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</si>
  <si>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</si>
  <si>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</si>
  <si>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</si>
  <si>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</si>
  <si>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</si>
  <si>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</si>
  <si>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</si>
  <si>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</si>
  <si>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</si>
  <si>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</si>
  <si>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</si>
  <si>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</si>
  <si>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</si>
  <si>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</si>
  <si>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</si>
  <si>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</si>
  <si>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</si>
  <si>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</si>
  <si>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</si>
  <si>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</si>
  <si>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</si>
  <si>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</si>
  <si>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</si>
  <si>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</si>
  <si>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</si>
  <si>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</si>
  <si>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</si>
  <si>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</si>
  <si>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</si>
  <si>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</si>
  <si>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</si>
  <si>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</si>
  <si>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</si>
  <si>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</si>
  <si>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</si>
  <si>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</si>
  <si>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</si>
  <si>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</si>
  <si>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</si>
  <si>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</si>
  <si>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</si>
  <si>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</si>
  <si>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</si>
  <si>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</si>
  <si>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</si>
  <si>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</si>
  <si>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</si>
  <si>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</si>
  <si>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</si>
  <si>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</si>
  <si>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</si>
  <si>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</si>
  <si>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</si>
  <si>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</si>
  <si>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</si>
  <si>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</si>
  <si>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</si>
  <si>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</si>
  <si>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</si>
  <si>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</si>
  <si>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</si>
  <si>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</si>
  <si>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</si>
  <si>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</si>
  <si>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</si>
  <si>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</si>
  <si>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</si>
  <si>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</si>
  <si>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</si>
  <si>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</si>
  <si>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</si>
  <si>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</si>
  <si>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</si>
  <si>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</si>
  <si>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</si>
  <si>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</si>
  <si>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</si>
  <si>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</si>
  <si>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</si>
  <si>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</si>
  <si>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</si>
  <si>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</si>
  <si>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</si>
  <si>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</si>
  <si>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</si>
  <si>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</si>
  <si>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</si>
  <si>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</si>
  <si>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</si>
  <si>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</si>
  <si>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</si>
  <si>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</si>
  <si>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</si>
  <si>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</si>
  <si>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</si>
  <si>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</si>
  <si>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</si>
  <si>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</si>
  <si>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</si>
  <si>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</si>
  <si>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</si>
  <si>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</si>
  <si>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</si>
  <si>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</si>
  <si>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</si>
  <si>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</si>
  <si>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</si>
  <si>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</si>
  <si>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</si>
  <si>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</si>
  <si>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</si>
  <si>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</si>
  <si>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</si>
  <si>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</si>
  <si>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</si>
  <si>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</si>
  <si>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</si>
  <si>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</si>
  <si>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</si>
  <si>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</si>
  <si>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</si>
  <si>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</si>
  <si>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</si>
  <si>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</si>
  <si>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</si>
  <si>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</si>
  <si>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</si>
  <si>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</si>
  <si>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</si>
  <si>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</si>
  <si>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</si>
  <si>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</si>
  <si>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</si>
  <si>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</si>
  <si>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</si>
  <si>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</si>
  <si>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</si>
  <si>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</si>
  <si>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</si>
  <si>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</si>
  <si>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</si>
  <si>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</si>
  <si>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</si>
  <si>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</si>
  <si>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</si>
  <si>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</si>
  <si>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</si>
  <si>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</si>
  <si>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</si>
  <si>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</si>
  <si>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</si>
  <si>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</si>
  <si>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</si>
  <si>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</si>
  <si>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</si>
  <si>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</si>
  <si>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</si>
  <si>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</si>
  <si>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</si>
  <si>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</si>
  <si>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</si>
  <si>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</si>
  <si>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</si>
  <si>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</si>
  <si>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</si>
  <si>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</si>
  <si>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</si>
  <si>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</si>
  <si>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</si>
  <si>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</si>
  <si>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</si>
  <si>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</si>
  <si>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</si>
  <si>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</si>
  <si>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</si>
  <si>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</si>
  <si>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</si>
  <si>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</si>
  <si>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</si>
  <si>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</si>
  <si>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</si>
  <si>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</si>
  <si>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</si>
  <si>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</si>
  <si>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</si>
  <si>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</si>
  <si>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</si>
  <si>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</si>
  <si>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</si>
  <si>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</si>
  <si>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</si>
  <si>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</si>
  <si>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</si>
  <si>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</si>
  <si>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</si>
  <si>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</si>
  <si>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</si>
  <si>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</si>
  <si>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</si>
  <si>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</si>
  <si>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</si>
  <si>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</si>
  <si>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</si>
  <si>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</si>
  <si>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</si>
  <si>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</si>
  <si>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</si>
  <si>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</si>
  <si>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</si>
  <si>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</si>
  <si>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</si>
  <si>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</si>
  <si>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</si>
  <si>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</si>
  <si>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</si>
  <si>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</si>
  <si>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</si>
  <si>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</si>
  <si>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</si>
  <si>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</si>
  <si>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</si>
  <si>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</si>
  <si>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</si>
  <si>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</si>
  <si>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</si>
  <si>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</si>
  <si>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</si>
  <si>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</si>
  <si>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</si>
  <si>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</si>
  <si>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</si>
  <si>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</si>
  <si>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</si>
  <si>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</si>
  <si>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</si>
  <si>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</si>
  <si>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</si>
  <si>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</si>
  <si>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</si>
  <si>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</si>
  <si>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</si>
  <si>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</si>
  <si>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</si>
  <si>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</si>
  <si>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</si>
  <si>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</si>
  <si>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</si>
  <si>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</si>
  <si>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</si>
  <si>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</si>
  <si>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</si>
  <si>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</si>
  <si>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</si>
  <si>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</si>
  <si>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</si>
  <si>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</si>
  <si>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</si>
  <si>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</si>
  <si>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</si>
  <si>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</si>
  <si>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</si>
  <si>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</si>
  <si>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</si>
  <si>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</si>
  <si>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</si>
  <si>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</si>
  <si>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</si>
  <si>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</si>
  <si>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</si>
  <si>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</si>
  <si>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</si>
  <si>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</si>
  <si>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</si>
  <si>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</si>
  <si>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</si>
  <si>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</si>
  <si>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</si>
  <si>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</si>
  <si>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</si>
  <si>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</si>
  <si>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</si>
  <si>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</si>
  <si>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</si>
  <si>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</si>
  <si>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</si>
  <si>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</si>
  <si>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</si>
  <si>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</si>
  <si>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</si>
  <si>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</si>
  <si>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</si>
  <si>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</si>
  <si>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</si>
  <si>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</si>
  <si>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</si>
  <si>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</si>
  <si>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</si>
  <si>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</si>
  <si>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</si>
  <si>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</si>
  <si>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</si>
  <si>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</si>
  <si>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</si>
  <si>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</si>
  <si>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</si>
  <si>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</si>
  <si>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</si>
  <si>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</si>
  <si>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</si>
  <si>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</si>
  <si>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</si>
  <si>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</si>
  <si>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</si>
  <si>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</si>
  <si>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</si>
  <si>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</si>
  <si>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</si>
  <si>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</si>
  <si>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</si>
  <si>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</si>
  <si>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</si>
  <si>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</si>
  <si>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</si>
  <si>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</si>
  <si>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</si>
  <si>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</si>
  <si>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</si>
  <si>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</si>
  <si>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</si>
  <si>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</si>
  <si>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</si>
  <si>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</si>
  <si>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</si>
  <si>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</si>
  <si>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</si>
  <si>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</si>
  <si>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</si>
  <si>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</si>
  <si>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</si>
  <si>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</si>
  <si>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</si>
  <si>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</si>
  <si>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</si>
  <si>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</si>
  <si>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</si>
  <si>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</si>
  <si>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</si>
  <si>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</si>
  <si>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</si>
  <si>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</si>
  <si>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</si>
  <si>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</si>
  <si>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</si>
  <si>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</si>
  <si>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</si>
  <si>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</si>
  <si>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</si>
  <si>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</si>
  <si>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</si>
  <si>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</si>
  <si>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</si>
  <si>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</si>
  <si>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</si>
  <si>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</si>
  <si>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</si>
  <si>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</si>
  <si>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</si>
  <si>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</si>
  <si>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</si>
  <si>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</si>
  <si>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</si>
  <si>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</si>
  <si>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</si>
  <si>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</si>
  <si>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</si>
  <si>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</si>
  <si>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</si>
  <si>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</si>
  <si>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</si>
  <si>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</si>
  <si>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</si>
  <si>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</si>
  <si>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</si>
  <si>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</si>
  <si>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</si>
  <si>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</si>
  <si>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</si>
  <si>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</si>
  <si>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</si>
  <si>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</si>
  <si>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</si>
  <si>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</si>
  <si>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</si>
  <si>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</si>
  <si>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</si>
  <si>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</si>
  <si>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</si>
  <si>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</si>
  <si>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</si>
  <si>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</si>
  <si>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</si>
  <si>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</si>
  <si>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</si>
  <si>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</si>
  <si>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</si>
  <si>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</si>
  <si>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</si>
  <si>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</si>
  <si>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</si>
  <si>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</si>
  <si>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</si>
  <si>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</si>
  <si>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</si>
  <si>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</si>
  <si>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</si>
  <si>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</si>
  <si>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</si>
  <si>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</si>
  <si>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</si>
  <si>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</si>
  <si>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</si>
  <si>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</si>
  <si>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</si>
  <si>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</si>
  <si>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</si>
  <si>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</si>
  <si>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</si>
  <si>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</si>
  <si>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</si>
  <si>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</si>
  <si>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</si>
  <si>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</si>
  <si>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</si>
  <si>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</si>
  <si>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</si>
  <si>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</si>
  <si>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</si>
  <si>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</si>
  <si>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</si>
  <si>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</si>
  <si>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</si>
  <si>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</si>
  <si>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</si>
  <si>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</si>
  <si>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</si>
  <si>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</si>
  <si>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</si>
  <si>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</si>
  <si>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</si>
  <si>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</si>
  <si>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</si>
  <si>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</si>
  <si>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</si>
  <si>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</si>
  <si>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</si>
  <si>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</si>
  <si>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</si>
  <si>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</si>
  <si>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</si>
  <si>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</si>
  <si>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</si>
  <si>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</si>
  <si>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</si>
  <si>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</si>
  <si>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</si>
  <si>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</si>
  <si>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</si>
  <si>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</si>
  <si>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</si>
  <si>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</si>
  <si>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</si>
  <si>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</si>
  <si>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</si>
  <si>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</si>
  <si>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</si>
  <si>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</si>
  <si>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</si>
  <si>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</si>
  <si>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</si>
  <si>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</si>
  <si>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</si>
  <si>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</si>
  <si>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</si>
  <si>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</si>
  <si>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</si>
  <si>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</si>
  <si>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</si>
  <si>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</si>
  <si>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</si>
  <si>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</si>
  <si>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</si>
  <si>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</si>
  <si>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</si>
  <si>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</si>
  <si>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</si>
  <si>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</si>
  <si>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</si>
  <si>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</si>
  <si>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</si>
  <si>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</si>
  <si>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</si>
  <si>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</si>
  <si>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</si>
  <si>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</si>
  <si>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</si>
  <si>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</si>
  <si>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</si>
  <si>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</si>
  <si>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</si>
  <si>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</si>
  <si>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</si>
  <si>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</si>
  <si>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</si>
  <si>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</si>
  <si>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</si>
  <si>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</si>
  <si>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</si>
  <si>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</si>
  <si>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</si>
  <si>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</si>
  <si>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</si>
  <si>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</si>
  <si>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</si>
  <si>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</si>
  <si>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</si>
  <si>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</si>
  <si>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</si>
  <si>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</si>
  <si>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</si>
  <si>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</si>
  <si>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</si>
  <si>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</si>
  <si>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</si>
  <si>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</si>
  <si>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</si>
  <si>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</si>
  <si>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</si>
  <si>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</si>
  <si>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</si>
  <si>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</si>
  <si>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</si>
  <si>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</si>
  <si>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</si>
  <si>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</si>
  <si>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</si>
  <si>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</si>
  <si>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</si>
  <si>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</si>
  <si>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</si>
  <si>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</si>
  <si>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</si>
  <si>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</si>
  <si>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</si>
  <si>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</si>
  <si>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</si>
  <si>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</si>
  <si>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</si>
  <si>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</si>
  <si>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</si>
  <si>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</si>
  <si>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</si>
  <si>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</si>
  <si>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</si>
  <si>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</si>
  <si>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</si>
  <si>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</si>
  <si>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</si>
  <si>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</si>
  <si>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</si>
  <si>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</si>
  <si>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</si>
  <si>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</si>
  <si>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</si>
  <si>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</si>
  <si>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</si>
  <si>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</si>
  <si>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</si>
  <si>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</si>
  <si>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</si>
  <si>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</si>
  <si>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</si>
  <si>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</si>
  <si>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</si>
  <si>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</si>
  <si>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</si>
  <si>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</si>
  <si>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</si>
  <si>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</si>
  <si>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</si>
  <si>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</si>
  <si>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</si>
  <si>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</si>
  <si>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</si>
  <si>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</si>
  <si>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</si>
  <si>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</si>
  <si>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</si>
  <si>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</si>
  <si>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</si>
  <si>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</si>
  <si>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</si>
  <si>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</si>
  <si>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</si>
  <si>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</si>
  <si>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</si>
  <si>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</si>
  <si>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</si>
  <si>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</si>
  <si>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</si>
  <si>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</si>
  <si>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</si>
  <si>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</si>
  <si>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</si>
  <si>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</si>
  <si>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</si>
  <si>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</si>
  <si>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</si>
  <si>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</si>
  <si>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</si>
  <si>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</si>
  <si>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</si>
  <si>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</si>
  <si>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</si>
  <si>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</si>
  <si>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</si>
  <si>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</si>
  <si>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</si>
  <si>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</si>
  <si>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</si>
  <si>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</si>
  <si>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</si>
  <si>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</si>
  <si>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</si>
  <si>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</si>
  <si>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</si>
  <si>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</si>
  <si>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</si>
  <si>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</si>
  <si>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</si>
  <si>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</si>
  <si>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</si>
  <si>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</si>
  <si>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</si>
  <si>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</si>
  <si>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</si>
  <si>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</si>
  <si>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</si>
  <si>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</si>
  <si>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</si>
  <si>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</si>
  <si>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</si>
  <si>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</si>
  <si>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</si>
  <si>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</si>
  <si>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</si>
  <si>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</si>
  <si>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</si>
  <si>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</si>
  <si>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</si>
  <si>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</si>
  <si>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</si>
  <si>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</si>
  <si>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</si>
  <si>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</si>
  <si>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</si>
  <si>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</si>
  <si>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</si>
  <si>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</si>
  <si>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</si>
  <si>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</si>
  <si>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</si>
  <si>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</si>
  <si>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</si>
  <si>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</si>
  <si>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</si>
  <si>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</si>
  <si>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</si>
  <si>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</si>
  <si>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</si>
  <si>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</si>
  <si>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</si>
  <si>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</si>
  <si>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</si>
  <si>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</si>
  <si>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</si>
  <si>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</si>
  <si>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</si>
  <si>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</si>
  <si>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</si>
  <si>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</si>
  <si>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</si>
  <si>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</si>
  <si>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</si>
  <si>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</si>
  <si>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</si>
  <si>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</si>
  <si>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</si>
  <si>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</si>
  <si>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</si>
  <si>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</si>
  <si>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</si>
  <si>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</si>
  <si>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</si>
  <si>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</si>
  <si>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</si>
  <si>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</si>
  <si>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</si>
  <si>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</si>
  <si>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</si>
  <si>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</si>
  <si>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</si>
  <si>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</si>
  <si>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</si>
  <si>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</si>
  <si>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</si>
  <si>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</si>
  <si>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</si>
  <si>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</si>
  <si>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</si>
  <si>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</si>
  <si>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</si>
  <si>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</si>
  <si>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</si>
  <si>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</si>
  <si>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</si>
  <si>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</si>
  <si>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</si>
  <si>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</si>
  <si>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</si>
  <si>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</si>
  <si>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</si>
  <si>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</si>
  <si>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</si>
  <si>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</si>
  <si>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</si>
  <si>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</si>
  <si>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</si>
  <si>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</si>
  <si>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</si>
  <si>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</si>
  <si>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</si>
  <si>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</si>
  <si>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</si>
  <si>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</si>
  <si>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</si>
  <si>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</si>
  <si>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</si>
  <si>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</si>
  <si>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</si>
  <si>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</si>
  <si>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</si>
  <si>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</si>
  <si>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</si>
  <si>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</si>
  <si>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</si>
  <si>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</si>
  <si>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</si>
  <si>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</si>
  <si>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</si>
  <si>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</si>
  <si>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</si>
  <si>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</si>
  <si>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</si>
  <si>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</si>
  <si>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</si>
  <si>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</si>
  <si>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</si>
  <si>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</si>
  <si>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</si>
  <si>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</si>
  <si>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</si>
  <si>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</si>
  <si>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</si>
  <si>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</si>
  <si>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</si>
  <si>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</si>
  <si>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</si>
  <si>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</si>
  <si>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</si>
  <si>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</si>
  <si>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</si>
  <si>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</si>
  <si>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</si>
  <si>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</si>
  <si>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</si>
  <si>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</si>
  <si>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</si>
  <si>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</si>
  <si>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</si>
  <si>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</si>
  <si>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</si>
  <si>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</si>
  <si>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</si>
  <si>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</si>
  <si>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</si>
  <si>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</si>
  <si>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</si>
  <si>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</si>
  <si>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</si>
  <si>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</si>
  <si>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</si>
  <si>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</si>
  <si>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</si>
  <si>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</si>
  <si>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</si>
  <si>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</si>
  <si>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</si>
  <si>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</si>
  <si>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</si>
  <si>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</si>
  <si>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</si>
  <si>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</si>
  <si>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</si>
  <si>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</si>
  <si>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</si>
  <si>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</si>
  <si>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</si>
  <si>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</si>
  <si>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</si>
  <si>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</si>
  <si>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</si>
  <si>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</si>
  <si>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</si>
  <si>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</si>
  <si>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</si>
  <si>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</si>
  <si>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</si>
  <si>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</si>
  <si>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</si>
  <si>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</si>
  <si>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</si>
  <si>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</si>
  <si>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</si>
  <si>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</si>
  <si>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</si>
  <si>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</si>
  <si>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</si>
  <si>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</si>
  <si>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</si>
  <si>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</si>
  <si>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</si>
  <si>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</si>
  <si>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</si>
  <si>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</si>
  <si>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</si>
  <si>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</si>
  <si>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</si>
  <si>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</si>
  <si>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</si>
  <si>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</si>
  <si>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</si>
  <si>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</si>
  <si>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</si>
  <si>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</si>
  <si>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</si>
  <si>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</si>
  <si>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</si>
  <si>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</si>
  <si>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</si>
  <si>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</si>
  <si>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</si>
  <si>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</si>
  <si>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</si>
  <si>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</si>
  <si>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</si>
  <si>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</si>
  <si>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</si>
  <si>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</si>
  <si>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</si>
  <si>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</si>
  <si>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</si>
  <si>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</si>
  <si>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</si>
  <si>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</si>
  <si>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</si>
  <si>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</si>
  <si>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</si>
  <si>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</si>
  <si>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</si>
  <si>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</si>
  <si>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</si>
  <si>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</si>
  <si>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</si>
  <si>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</si>
  <si>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</si>
  <si>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</si>
  <si>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</si>
  <si>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</si>
  <si>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</si>
  <si>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</si>
  <si>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</si>
  <si>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</si>
  <si>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</si>
  <si>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</si>
  <si>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</si>
  <si>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</si>
  <si>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</si>
  <si>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</si>
  <si>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</si>
  <si>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</si>
  <si>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</si>
  <si>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</si>
  <si>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</si>
  <si>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</si>
  <si>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</si>
  <si>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</si>
  <si>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</si>
  <si>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</si>
  <si>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</si>
  <si>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</si>
  <si>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</si>
  <si>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</si>
  <si>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</si>
  <si>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</si>
  <si>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</si>
  <si>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</si>
  <si>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</si>
  <si>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</si>
  <si>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</si>
  <si>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</si>
  <si>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</si>
  <si>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</si>
  <si>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</si>
  <si>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</si>
  <si>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</si>
  <si>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</si>
  <si>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</si>
  <si>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</si>
  <si>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</si>
  <si>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</si>
  <si>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</si>
  <si>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</si>
  <si>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</si>
  <si>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</si>
  <si>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</si>
  <si>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</si>
  <si>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</si>
  <si>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</si>
  <si>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</si>
  <si>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</si>
  <si>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</si>
  <si>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</si>
  <si>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</si>
  <si>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</si>
  <si>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</si>
  <si>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</si>
  <si>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</si>
  <si>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</si>
  <si>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</si>
  <si>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</si>
  <si>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</si>
  <si>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</si>
  <si>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</si>
  <si>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</si>
  <si>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</si>
  <si>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</si>
  <si>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</si>
  <si>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</si>
  <si>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</si>
  <si>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</si>
  <si>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</si>
  <si>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</si>
  <si>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</si>
  <si>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</si>
  <si>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</si>
  <si>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</si>
  <si>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</si>
  <si>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</si>
  <si>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</si>
  <si>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</si>
  <si>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</si>
  <si>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</si>
  <si>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</si>
  <si>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</si>
  <si>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</si>
  <si>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</si>
  <si>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</si>
  <si>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</si>
  <si>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</si>
  <si>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</si>
  <si>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</si>
  <si>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</si>
  <si>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</si>
  <si>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</si>
  <si>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</si>
  <si>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</si>
  <si>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</si>
  <si>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</si>
  <si>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</si>
  <si>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</si>
  <si>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</si>
  <si>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</si>
  <si>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</si>
  <si>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</si>
  <si>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</si>
  <si>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</si>
  <si>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</si>
  <si>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</si>
  <si>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</si>
  <si>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</si>
  <si>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</si>
  <si>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</si>
  <si>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</si>
  <si>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</si>
  <si>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</si>
  <si>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</si>
  <si>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</si>
  <si>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</si>
  <si>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</si>
  <si>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</si>
  <si>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</si>
  <si>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</si>
  <si>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</si>
  <si>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</si>
  <si>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</si>
  <si>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</si>
  <si>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</si>
  <si>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</si>
  <si>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</si>
  <si>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</si>
  <si>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</si>
  <si>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</si>
  <si>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</si>
  <si>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</si>
  <si>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</si>
  <si>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</si>
  <si>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</si>
  <si>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</si>
  <si>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</si>
  <si>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</si>
  <si>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</si>
  <si>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</si>
  <si>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</si>
  <si>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</si>
  <si>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</si>
  <si>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</si>
  <si>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</si>
  <si>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</si>
  <si>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</si>
  <si>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</si>
  <si>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</si>
  <si>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</si>
  <si>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</si>
  <si>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</si>
  <si>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</si>
  <si>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</si>
  <si>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</si>
  <si>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</si>
  <si>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</si>
  <si>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</si>
  <si>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</si>
  <si>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</si>
  <si>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</si>
  <si>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</si>
  <si>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</si>
  <si>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</si>
  <si>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</si>
  <si>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</si>
  <si>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</si>
  <si>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</si>
  <si>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</si>
  <si>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</si>
  <si>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</si>
  <si>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</si>
  <si>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</si>
  <si>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</si>
  <si>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</si>
  <si>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</si>
  <si>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</si>
  <si>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</si>
  <si>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</si>
  <si>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</si>
  <si>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</si>
  <si>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</si>
  <si>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</si>
  <si>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</si>
  <si>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</si>
  <si>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</si>
  <si>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</si>
  <si>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</si>
  <si>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</si>
  <si>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</si>
  <si>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</si>
  <si>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</si>
  <si>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</si>
  <si>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</si>
  <si>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</si>
  <si>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</si>
  <si>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</si>
  <si>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</si>
  <si>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</si>
  <si>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</si>
  <si>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</si>
  <si>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</si>
  <si>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</si>
  <si>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</si>
  <si>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</si>
  <si>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</si>
  <si>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</si>
  <si>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</si>
  <si>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</si>
  <si>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</si>
  <si>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</si>
  <si>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</si>
  <si>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</si>
  <si>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</si>
  <si>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</si>
  <si>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</si>
  <si>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</si>
  <si>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</si>
  <si>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</si>
  <si>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</si>
  <si>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</si>
  <si>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</si>
  <si>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</si>
  <si>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</si>
  <si>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</si>
  <si>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</si>
  <si>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</si>
  <si>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</si>
  <si>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</si>
  <si>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</si>
  <si>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</si>
  <si>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</si>
  <si>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</si>
  <si>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</si>
  <si>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</si>
  <si>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</si>
  <si>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</si>
  <si>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</si>
  <si>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</si>
  <si>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</si>
  <si>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</si>
  <si>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</si>
  <si>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</si>
  <si>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</si>
  <si>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</si>
  <si>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</si>
  <si>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</si>
  <si>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</si>
  <si>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</si>
  <si>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</si>
  <si>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</si>
  <si>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</si>
  <si>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</si>
  <si>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</si>
  <si>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</si>
  <si>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</si>
  <si>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</si>
  <si>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</si>
  <si>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</si>
  <si>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</si>
  <si>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</si>
  <si>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</si>
  <si>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</si>
  <si>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</si>
  <si>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</si>
  <si>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</si>
  <si>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</si>
  <si>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</si>
  <si>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</si>
  <si>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</si>
  <si>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</si>
  <si>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</si>
  <si>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</si>
  <si>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</si>
  <si>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</si>
  <si>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</si>
  <si>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</si>
  <si>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</si>
  <si>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</si>
  <si>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</si>
  <si>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</si>
  <si>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</si>
  <si>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</si>
  <si>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</si>
  <si>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</si>
  <si>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</si>
  <si>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</si>
  <si>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</si>
  <si>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</si>
  <si>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</si>
  <si>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</si>
  <si>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</si>
  <si>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</si>
  <si>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</si>
  <si>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</si>
  <si>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</si>
  <si>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</si>
  <si>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</si>
  <si>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</si>
  <si>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</si>
  <si>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</si>
  <si>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</si>
  <si>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</si>
  <si>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</si>
  <si>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</si>
  <si>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</si>
  <si>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</si>
  <si>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</si>
  <si>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</si>
  <si>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</si>
  <si>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</si>
  <si>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</si>
  <si>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</si>
  <si>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</si>
  <si>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</si>
  <si>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</si>
  <si>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</si>
  <si>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</si>
  <si>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</si>
  <si>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</si>
  <si>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</si>
  <si>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</si>
  <si>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</si>
  <si>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</si>
  <si>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</si>
  <si>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</si>
  <si>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</si>
  <si>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</si>
  <si>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</si>
  <si>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</si>
  <si>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</si>
  <si>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</si>
  <si>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</si>
  <si>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</si>
  <si>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</si>
  <si>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</si>
  <si>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</si>
  <si>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</si>
  <si>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</si>
  <si>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</si>
  <si>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</si>
  <si>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</si>
  <si>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</si>
  <si>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</si>
  <si>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</si>
  <si>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</si>
  <si>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</si>
  <si>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</si>
  <si>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</si>
  <si>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</si>
  <si>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</si>
  <si>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</si>
  <si>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</si>
  <si>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</si>
  <si>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</si>
  <si>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</si>
  <si>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</si>
  <si>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</si>
  <si>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</si>
  <si>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</si>
  <si>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</si>
  <si>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</si>
  <si>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</si>
  <si>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</si>
  <si>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</si>
  <si>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</si>
  <si>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</si>
  <si>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</si>
  <si>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</si>
  <si>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</si>
  <si>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</si>
  <si>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</si>
  <si>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</si>
  <si>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</si>
  <si>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</si>
  <si>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</si>
  <si>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</si>
  <si>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</si>
  <si>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</si>
  <si>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</si>
  <si>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</si>
  <si>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</si>
  <si>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</si>
  <si>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</si>
  <si>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</si>
  <si>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</si>
  <si>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</si>
  <si>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</si>
  <si>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</si>
  <si>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</si>
  <si>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</si>
  <si>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</si>
  <si>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</si>
  <si>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</si>
  <si>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</si>
  <si>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</si>
  <si>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</si>
  <si>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</si>
  <si>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</si>
  <si>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</si>
  <si>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</si>
  <si>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</si>
  <si>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</si>
  <si>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</si>
  <si>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</si>
  <si>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</si>
  <si>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</si>
  <si>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</si>
  <si>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</si>
  <si>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</si>
  <si>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</si>
  <si>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</si>
  <si>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</si>
  <si>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</si>
  <si>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</si>
  <si>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</si>
  <si>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</si>
  <si>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</si>
  <si>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</si>
  <si>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</si>
  <si>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</si>
  <si>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</si>
  <si>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</si>
  <si>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</si>
  <si>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</si>
  <si>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</si>
  <si>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</si>
  <si>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</si>
  <si>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</si>
  <si>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</si>
  <si>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</si>
  <si>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</si>
  <si>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</si>
  <si>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</si>
  <si>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</si>
  <si>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</si>
  <si>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</si>
  <si>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</si>
  <si>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</si>
  <si>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</si>
  <si>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</si>
  <si>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</si>
  <si>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</si>
  <si>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</si>
  <si>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</si>
  <si>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</si>
  <si>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</si>
  <si>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</si>
  <si>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</si>
  <si>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</si>
  <si>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</si>
  <si>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</si>
  <si>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</si>
  <si>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</si>
  <si>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</si>
  <si>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</si>
  <si>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</si>
  <si>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</si>
  <si>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</si>
  <si>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</si>
  <si>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</si>
  <si>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</si>
  <si>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</si>
  <si>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</si>
  <si>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</si>
  <si>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</si>
  <si>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</si>
  <si>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</si>
  <si>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</si>
  <si>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</si>
  <si>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</si>
  <si>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</si>
  <si>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</si>
  <si>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</si>
  <si>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</si>
  <si>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</si>
  <si>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</si>
  <si>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</si>
  <si>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</si>
  <si>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</si>
  <si>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</si>
  <si>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</si>
  <si>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</si>
  <si>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</si>
  <si>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</si>
  <si>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</si>
  <si>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</si>
  <si>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</si>
  <si>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</si>
  <si>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</si>
  <si>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</si>
  <si>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</si>
  <si>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</si>
  <si>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</si>
  <si>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</si>
  <si>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</si>
  <si>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</si>
  <si>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</si>
  <si>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</si>
  <si>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</si>
  <si>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</si>
  <si>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</si>
  <si>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</si>
  <si>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</si>
  <si>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</si>
  <si>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</si>
  <si>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</si>
  <si>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</si>
  <si>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</si>
  <si>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</si>
  <si>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</si>
  <si>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</si>
  <si>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</si>
  <si>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</si>
  <si>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</si>
  <si>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</si>
  <si>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</si>
  <si>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</si>
  <si>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</si>
  <si>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</si>
  <si>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</si>
  <si>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</si>
  <si>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</si>
  <si>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</si>
  <si>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</si>
  <si>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</si>
  <si>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</si>
  <si>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</si>
  <si>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</si>
  <si>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</si>
  <si>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</si>
  <si>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</si>
  <si>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</si>
  <si>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</si>
  <si>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</si>
  <si>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</si>
  <si>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</si>
  <si>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</si>
  <si>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</si>
  <si>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</si>
  <si>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</si>
  <si>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</si>
  <si>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</si>
  <si>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</si>
  <si>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</si>
  <si>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</si>
  <si>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</si>
  <si>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</si>
  <si>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</si>
  <si>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</si>
  <si>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</si>
  <si>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</si>
  <si>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</si>
  <si>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</si>
  <si>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</si>
  <si>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</si>
  <si>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</si>
  <si>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</si>
  <si>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</si>
  <si>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</si>
  <si>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</si>
  <si>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</si>
  <si>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</si>
  <si>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</si>
  <si>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</si>
  <si>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</si>
  <si>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</si>
  <si>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</si>
  <si>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</si>
  <si>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</si>
  <si>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</si>
  <si>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</si>
  <si>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</si>
  <si>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</si>
  <si>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</si>
  <si>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</si>
  <si>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</si>
  <si>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</si>
  <si>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</si>
  <si>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</si>
  <si>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</si>
  <si>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</si>
  <si>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</si>
  <si>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</si>
  <si>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</si>
  <si>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</si>
  <si>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</si>
  <si>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</si>
  <si>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</si>
  <si>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</si>
  <si>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</si>
  <si>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</si>
  <si>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</si>
  <si>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</si>
  <si>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</si>
  <si>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</si>
  <si>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</si>
  <si>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</si>
  <si>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</si>
  <si>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</si>
  <si>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</si>
  <si>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</si>
  <si>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</si>
  <si>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</si>
  <si>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</si>
  <si>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</si>
  <si>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</si>
  <si>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</si>
  <si>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</si>
  <si>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</si>
  <si>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</si>
  <si>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</si>
  <si>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</si>
  <si>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</si>
  <si>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</si>
  <si>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</si>
  <si>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</si>
  <si>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</si>
  <si>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</si>
  <si>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</si>
  <si>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</si>
  <si>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</si>
  <si>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</si>
  <si>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</si>
  <si>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</si>
  <si>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</si>
  <si>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</si>
  <si>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</si>
  <si>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</si>
  <si>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</si>
  <si>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</si>
  <si>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</si>
  <si>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</si>
  <si>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</si>
  <si>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</si>
  <si>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</si>
  <si>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</si>
  <si>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</si>
  <si>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</si>
  <si>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</si>
  <si>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</si>
  <si>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</si>
  <si>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</si>
  <si>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</si>
  <si>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</si>
  <si>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</si>
  <si>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</si>
  <si>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</si>
  <si>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</si>
  <si>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</si>
  <si>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</si>
  <si>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</si>
  <si>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</si>
  <si>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</si>
  <si>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</si>
  <si>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</si>
  <si>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</si>
  <si>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</si>
  <si>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</si>
  <si>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</si>
  <si>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</si>
  <si>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</si>
  <si>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</si>
  <si>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</si>
  <si>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</si>
  <si>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</si>
  <si>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</si>
  <si>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</si>
  <si>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</si>
  <si>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</si>
  <si>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</si>
  <si>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</si>
  <si>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</si>
  <si>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</si>
  <si>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</si>
  <si>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</si>
  <si>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</si>
  <si>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</si>
  <si>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</si>
  <si>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</si>
  <si>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</si>
  <si>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</si>
  <si>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</si>
  <si>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</si>
  <si>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</si>
  <si>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</si>
  <si>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</si>
  <si>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</si>
  <si>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</si>
  <si>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</si>
  <si>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</si>
  <si>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</si>
  <si>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</si>
  <si>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</si>
  <si>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</si>
  <si>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</si>
  <si>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</si>
  <si>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</si>
  <si>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</si>
  <si>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</si>
  <si>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</si>
  <si>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</si>
  <si>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</si>
  <si>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</si>
  <si>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</si>
  <si>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</si>
  <si>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</si>
  <si>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</si>
  <si>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</si>
  <si>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</si>
  <si>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</si>
  <si>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</si>
  <si>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</si>
  <si>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</si>
  <si>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</si>
  <si>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</si>
  <si>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</si>
  <si>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</si>
  <si>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</si>
  <si>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</si>
  <si>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</si>
  <si>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</si>
  <si>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</si>
  <si>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</si>
  <si>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</si>
  <si>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</si>
  <si>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</si>
  <si>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</si>
  <si>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</si>
  <si>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</si>
  <si>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</si>
  <si>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</si>
  <si>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</si>
  <si>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</si>
  <si>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</si>
  <si>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</si>
  <si>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</si>
  <si>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</si>
  <si>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</si>
  <si>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</si>
  <si>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</si>
  <si>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</si>
  <si>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</si>
  <si>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</si>
  <si>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</si>
  <si>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</si>
  <si>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</si>
  <si>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</si>
  <si>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</si>
  <si>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</si>
  <si>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</si>
  <si>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</si>
  <si>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</si>
  <si>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</si>
  <si>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</si>
  <si>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</si>
  <si>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</si>
  <si>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</si>
  <si>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</si>
  <si>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</si>
  <si>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</si>
  <si>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</si>
  <si>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</si>
  <si>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</si>
  <si>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</si>
  <si>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</si>
  <si>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</si>
  <si>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</si>
  <si>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</si>
  <si>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</si>
  <si>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</si>
  <si>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</si>
  <si>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</si>
  <si>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</si>
  <si>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</si>
  <si>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</si>
  <si>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</si>
  <si>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</si>
  <si>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</si>
  <si>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</si>
  <si>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</si>
  <si>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</si>
  <si>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</si>
  <si>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</si>
  <si>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</si>
  <si>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</si>
  <si>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</si>
  <si>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</si>
  <si>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</si>
  <si>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</si>
  <si>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</si>
  <si>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</si>
  <si>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</si>
  <si>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</si>
  <si>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</si>
  <si>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</si>
  <si>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</si>
  <si>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</si>
  <si>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</si>
  <si>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</si>
  <si>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</si>
  <si>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</si>
  <si>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</si>
  <si>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</si>
  <si>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</si>
  <si>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</si>
  <si>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</si>
  <si>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</si>
  <si>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</si>
  <si>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</si>
  <si>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</si>
  <si>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</si>
  <si>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</si>
  <si>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</si>
  <si>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</si>
  <si>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</si>
  <si>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</si>
  <si>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</si>
  <si>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</si>
  <si>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</si>
  <si>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</si>
  <si>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</si>
  <si>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</si>
  <si>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</si>
  <si>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</si>
  <si>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</si>
  <si>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</si>
  <si>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</si>
  <si>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</si>
  <si>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</si>
  <si>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</si>
  <si>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</si>
  <si>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</si>
  <si>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</si>
  <si>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</si>
  <si>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</si>
  <si>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</si>
  <si>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</si>
  <si>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</si>
  <si>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</si>
  <si>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</si>
  <si>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</si>
  <si>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</si>
  <si>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</si>
  <si>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</si>
  <si>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</si>
  <si>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</si>
  <si>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</si>
  <si>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</si>
  <si>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</si>
  <si>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</si>
  <si>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</si>
  <si>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</si>
  <si>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</si>
  <si>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</si>
  <si>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</si>
  <si>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</si>
  <si>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</si>
  <si>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</si>
  <si>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</si>
  <si>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</si>
  <si>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</si>
  <si>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</si>
  <si>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</si>
  <si>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</si>
  <si>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</si>
  <si>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</si>
  <si>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</si>
  <si>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</si>
  <si>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</si>
  <si>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</si>
  <si>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</si>
  <si>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</si>
  <si>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</si>
  <si>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</si>
  <si>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</si>
  <si>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</si>
  <si>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</si>
  <si>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</si>
  <si>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</si>
  <si>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</si>
  <si>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</si>
  <si>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</si>
  <si>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</si>
  <si>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</si>
  <si>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</si>
  <si>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</si>
  <si>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</si>
  <si>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</si>
  <si>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</si>
  <si>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</si>
  <si>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</si>
  <si>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</si>
  <si>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</si>
  <si>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</si>
  <si>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</si>
  <si>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</si>
  <si>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</si>
  <si>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</si>
  <si>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</si>
  <si>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</si>
  <si>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</si>
  <si>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</si>
  <si>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</si>
  <si>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</si>
  <si>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</si>
  <si>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</si>
  <si>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</si>
  <si>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</si>
  <si>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</si>
  <si>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</si>
  <si>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</si>
  <si>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</si>
  <si>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</si>
  <si>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</si>
  <si>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</si>
  <si>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</si>
  <si>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</si>
  <si>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</si>
  <si>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</si>
  <si>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</si>
  <si>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</si>
  <si>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</si>
  <si>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</si>
  <si>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</si>
  <si>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</si>
  <si>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</si>
  <si>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</si>
  <si>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</si>
  <si>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</si>
  <si>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</si>
  <si>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</si>
  <si>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</si>
  <si>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</si>
  <si>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</si>
  <si>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</si>
  <si>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</si>
  <si>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</si>
  <si>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</si>
  <si>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</si>
  <si>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</si>
  <si>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</si>
  <si>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</si>
  <si>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</si>
  <si>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</si>
  <si>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</si>
  <si>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</si>
  <si>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</si>
  <si>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</si>
  <si>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</si>
  <si>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</si>
  <si>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</si>
  <si>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</si>
  <si>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</si>
  <si>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</si>
  <si>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</si>
  <si>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</si>
  <si>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</si>
  <si>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</si>
  <si>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</si>
  <si>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</si>
  <si>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</si>
  <si>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</si>
  <si>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</si>
  <si>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</si>
  <si>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</si>
  <si>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</si>
  <si>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</si>
  <si>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</si>
  <si>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</si>
  <si>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</si>
  <si>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</si>
  <si>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</si>
  <si>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</si>
  <si>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</si>
  <si>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</si>
  <si>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</si>
  <si>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</si>
  <si>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</si>
  <si>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</si>
  <si>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</si>
  <si>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</si>
  <si>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</si>
  <si>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</si>
  <si>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</si>
  <si>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</si>
  <si>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</si>
  <si>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</si>
  <si>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</si>
  <si>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</si>
  <si>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</si>
  <si>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</si>
  <si>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</si>
  <si>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</si>
  <si>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</si>
  <si>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</si>
  <si>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</si>
  <si>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</si>
  <si>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</si>
  <si>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</si>
  <si>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</si>
  <si>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</si>
  <si>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</si>
  <si>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</si>
  <si>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</si>
  <si>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</si>
  <si>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</si>
  <si>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</si>
  <si>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</si>
  <si>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</si>
  <si>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</si>
  <si>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</si>
  <si>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</si>
  <si>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</si>
  <si>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</si>
  <si>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</si>
  <si>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</si>
  <si>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</si>
  <si>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</si>
  <si>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</si>
  <si>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</si>
  <si>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</si>
  <si>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</si>
  <si>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</si>
  <si>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</si>
  <si>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</si>
  <si>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</si>
  <si>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</si>
  <si>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</si>
  <si>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</si>
  <si>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</si>
  <si>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</si>
  <si>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</si>
  <si>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</si>
  <si>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</si>
  <si>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</si>
  <si>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</si>
  <si>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</si>
  <si>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</si>
  <si>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</si>
  <si>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</si>
  <si>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</si>
  <si>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</si>
  <si>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</si>
  <si>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</si>
  <si>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</si>
  <si>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</si>
  <si>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</si>
  <si>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</si>
  <si>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</si>
  <si>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</si>
  <si>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</si>
  <si>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</si>
  <si>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</si>
  <si>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</si>
  <si>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</si>
  <si>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</si>
  <si>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</si>
  <si>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</si>
  <si>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</si>
  <si>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</si>
  <si>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</si>
  <si>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</si>
  <si>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</si>
  <si>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</si>
  <si>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</si>
  <si>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</si>
  <si>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</si>
  <si>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</si>
  <si>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</si>
  <si>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</si>
  <si>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</si>
  <si>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</si>
  <si>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</si>
  <si>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</si>
  <si>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</si>
  <si>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</si>
  <si>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</si>
  <si>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</si>
  <si>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</si>
  <si>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</si>
  <si>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</si>
  <si>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</si>
  <si>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</si>
  <si>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</si>
  <si>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</si>
  <si>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</si>
  <si>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</si>
  <si>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</si>
  <si>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</si>
  <si>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</si>
  <si>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</si>
  <si>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</si>
  <si>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</si>
  <si>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</si>
  <si>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</si>
  <si>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</si>
  <si>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</si>
  <si>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</si>
  <si>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</si>
  <si>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</si>
  <si>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</si>
  <si>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</si>
  <si>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</si>
  <si>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</si>
  <si>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</si>
  <si>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</si>
  <si>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</si>
  <si>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</si>
  <si>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</si>
  <si>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</si>
  <si>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</si>
  <si>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</si>
  <si>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</si>
  <si>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</si>
  <si>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</si>
  <si>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</si>
  <si>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</si>
  <si>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</si>
  <si>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</si>
  <si>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</si>
  <si>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</si>
  <si>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</si>
  <si>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</si>
  <si>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</si>
  <si>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</si>
  <si>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</si>
  <si>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</si>
  <si>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</si>
  <si>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</si>
  <si>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</si>
  <si>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</si>
  <si>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</si>
  <si>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</si>
  <si>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</si>
  <si>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</si>
  <si>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</si>
  <si>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</si>
  <si>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</si>
  <si>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</si>
  <si>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</si>
  <si>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</si>
  <si>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</si>
  <si>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</si>
  <si>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</si>
  <si>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</si>
  <si>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</si>
  <si>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</si>
  <si>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</si>
  <si>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</si>
  <si>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</si>
  <si>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</si>
  <si>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</si>
  <si>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</si>
  <si>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</si>
  <si>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</si>
  <si>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</si>
  <si>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</si>
  <si>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</si>
  <si>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</si>
  <si>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</si>
  <si>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</si>
  <si>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</si>
  <si>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</si>
  <si>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</si>
  <si>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</si>
  <si>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</si>
  <si>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</si>
  <si>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</si>
  <si>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</si>
  <si>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</si>
  <si>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</si>
  <si>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</si>
  <si>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</si>
  <si>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</si>
  <si>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</si>
  <si>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</si>
  <si>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</si>
  <si>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</si>
  <si>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</si>
  <si>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</si>
  <si>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</si>
  <si>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</si>
  <si>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</si>
  <si>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</si>
  <si>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</si>
  <si>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</si>
  <si>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</si>
  <si>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</si>
  <si>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</si>
  <si>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</si>
  <si>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</si>
  <si>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</si>
  <si>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</si>
  <si>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</si>
  <si>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</si>
  <si>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</si>
  <si>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</si>
  <si>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</si>
  <si>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</si>
  <si>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</si>
  <si>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</si>
  <si>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</si>
  <si>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</si>
  <si>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</si>
  <si>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</si>
  <si>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</si>
  <si>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</si>
  <si>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</si>
  <si>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</si>
  <si>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</si>
  <si>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</si>
  <si>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</si>
  <si>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</si>
  <si>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</si>
  <si>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</si>
  <si>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</si>
  <si>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</si>
  <si>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</si>
  <si>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</si>
  <si>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</si>
  <si>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</si>
  <si>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</si>
  <si>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</si>
  <si>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</si>
  <si>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</si>
  <si>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</si>
  <si>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</si>
  <si>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</si>
  <si>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</si>
  <si>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</si>
  <si>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</si>
  <si>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</si>
  <si>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</si>
  <si>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</si>
  <si>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</si>
  <si>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</si>
  <si>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</si>
  <si>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</si>
  <si>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</si>
  <si>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</si>
  <si>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</si>
  <si>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</si>
  <si>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</si>
  <si>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</si>
  <si>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</si>
  <si>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</si>
  <si>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</si>
  <si>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</si>
  <si>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</si>
  <si>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</si>
  <si>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</si>
  <si>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</si>
  <si>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</si>
  <si>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</si>
  <si>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</si>
  <si>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</si>
  <si>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</si>
  <si>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</si>
  <si>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</si>
  <si>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</si>
  <si>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</si>
  <si>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</si>
  <si>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</si>
  <si>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</si>
  <si>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</si>
  <si>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</si>
  <si>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</si>
  <si>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</si>
  <si>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</si>
  <si>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</si>
  <si>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</si>
  <si>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</si>
  <si>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</si>
  <si>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</si>
  <si>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</si>
  <si>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</si>
  <si>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</si>
  <si>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</si>
  <si>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</si>
  <si>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</si>
  <si>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</si>
  <si>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</si>
  <si>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</si>
  <si>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</si>
  <si>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</si>
  <si>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</si>
  <si>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</si>
  <si>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</si>
  <si>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</si>
  <si>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</si>
  <si>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</si>
  <si>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</si>
  <si>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</si>
  <si>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</si>
  <si>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</si>
  <si>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</si>
  <si>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</si>
  <si>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</si>
  <si>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</si>
  <si>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</si>
  <si>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</si>
  <si>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</si>
  <si>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</si>
  <si>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</si>
  <si>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</si>
  <si>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</si>
  <si>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</si>
  <si>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</si>
  <si>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</si>
  <si>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</si>
  <si>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</si>
  <si>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</si>
  <si>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</si>
  <si>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</si>
  <si>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</si>
  <si>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</si>
  <si>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</si>
  <si>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</si>
  <si>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</si>
  <si>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</si>
  <si>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</si>
  <si>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</si>
  <si>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</si>
  <si>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</si>
  <si>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</si>
  <si>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</si>
  <si>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</si>
  <si>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</si>
  <si>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</si>
  <si>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</si>
  <si>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</si>
  <si>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</si>
  <si>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</si>
  <si>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</si>
  <si>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</si>
  <si>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</si>
  <si>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</si>
  <si>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</si>
  <si>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</si>
  <si>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</si>
  <si>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</si>
  <si>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</si>
  <si>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</si>
  <si>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</si>
  <si>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</si>
  <si>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</si>
  <si>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</si>
  <si>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</si>
  <si>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</si>
  <si>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</si>
  <si>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</si>
  <si>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</si>
  <si>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</si>
  <si>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</si>
  <si>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</si>
  <si>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</si>
  <si>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</si>
  <si>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</si>
  <si>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</si>
  <si>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</si>
  <si>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</si>
  <si>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</si>
  <si>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</si>
  <si>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</si>
  <si>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</si>
  <si>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</si>
  <si>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</si>
  <si>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</si>
  <si>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</si>
  <si>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</si>
  <si>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</si>
  <si>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</si>
  <si>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</si>
  <si>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</si>
  <si>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</si>
  <si>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</si>
  <si>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</si>
  <si>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</si>
  <si>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</si>
  <si>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</si>
  <si>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</si>
  <si>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</si>
  <si>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</si>
  <si>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</si>
  <si>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</si>
  <si>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</si>
  <si>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</si>
  <si>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</si>
  <si>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</si>
  <si>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</si>
  <si>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</si>
  <si>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</si>
  <si>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</si>
  <si>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</si>
  <si>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</si>
  <si>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</si>
  <si>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</si>
  <si>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</si>
  <si>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</si>
  <si>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</si>
  <si>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</si>
  <si>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</si>
  <si>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</si>
  <si>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</si>
  <si>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</si>
  <si>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</si>
  <si>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</si>
  <si>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</si>
  <si>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</si>
  <si>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</si>
  <si>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</si>
  <si>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</si>
  <si>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</si>
  <si>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</si>
  <si>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</si>
  <si>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</si>
  <si>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</si>
  <si>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</si>
  <si>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</si>
  <si>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</si>
  <si>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</si>
  <si>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</si>
  <si>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</si>
  <si>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</si>
  <si>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</si>
  <si>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</si>
  <si>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</si>
  <si>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</si>
  <si>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</si>
  <si>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</si>
  <si>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</si>
  <si>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</si>
  <si>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</si>
  <si>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</si>
  <si>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</si>
  <si>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</si>
  <si>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</si>
  <si>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</si>
  <si>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</si>
  <si>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</si>
  <si>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</si>
  <si>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</si>
  <si>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</si>
  <si>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</si>
  <si>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</si>
  <si>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</si>
  <si>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</si>
  <si>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</si>
  <si>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</si>
  <si>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</si>
  <si>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</si>
  <si>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</si>
  <si>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</si>
  <si>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</si>
  <si>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</si>
  <si>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</si>
  <si>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</si>
  <si>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</si>
  <si>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</si>
  <si>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</si>
  <si>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</si>
  <si>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</si>
  <si>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</si>
  <si>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</si>
  <si>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</si>
  <si>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</si>
  <si>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</si>
  <si>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</si>
  <si>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</si>
  <si>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</si>
  <si>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</si>
  <si>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</si>
  <si>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</si>
  <si>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</si>
  <si>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</si>
  <si>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</si>
  <si>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</si>
  <si>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</si>
  <si>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</si>
  <si>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</si>
  <si>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</si>
  <si>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</si>
  <si>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</si>
  <si>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</si>
  <si>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</si>
  <si>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</si>
  <si>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</si>
  <si>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</si>
  <si>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</si>
  <si>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</si>
  <si>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</si>
  <si>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</si>
  <si>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</si>
  <si>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</si>
  <si>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</si>
  <si>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</si>
  <si>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</si>
  <si>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</si>
  <si>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</si>
  <si>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</si>
  <si>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</si>
  <si>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</si>
  <si>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</si>
  <si>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</si>
  <si>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</si>
  <si>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</si>
  <si>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</si>
  <si>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</si>
  <si>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</si>
  <si>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</si>
  <si>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</si>
  <si>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</si>
  <si>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</si>
  <si>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</si>
  <si>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</si>
  <si>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</si>
  <si>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</si>
  <si>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</si>
  <si>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</si>
  <si>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</si>
  <si>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</si>
  <si>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</si>
  <si>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</si>
  <si>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</si>
  <si>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</si>
  <si>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</si>
  <si>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</si>
  <si>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</si>
  <si>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</si>
  <si>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</si>
  <si>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</si>
  <si>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</si>
  <si>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</si>
  <si>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</si>
  <si>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</si>
  <si>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</si>
  <si>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</si>
  <si>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</si>
  <si>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</si>
  <si>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</si>
  <si>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</si>
  <si>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</si>
  <si>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</si>
  <si>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</si>
  <si>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</si>
  <si>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</si>
  <si>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</si>
  <si>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</si>
  <si>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</si>
  <si>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</si>
  <si>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</si>
  <si>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</si>
  <si>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</si>
  <si>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</si>
  <si>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</si>
  <si>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</si>
  <si>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</si>
  <si>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</si>
  <si>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</si>
  <si>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</si>
  <si>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</si>
  <si>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</si>
  <si>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</si>
  <si>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</si>
  <si>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</si>
  <si>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</si>
  <si>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</si>
  <si>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</si>
  <si>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</si>
  <si>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</si>
  <si>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</si>
  <si>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</si>
  <si>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</si>
  <si>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</si>
  <si>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</si>
  <si>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</si>
  <si>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</si>
  <si>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</si>
  <si>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</si>
  <si>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</si>
  <si>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</si>
  <si>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</si>
  <si>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</si>
  <si>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</si>
  <si>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</si>
  <si>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</si>
  <si>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</si>
  <si>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</si>
  <si>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</si>
  <si>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</si>
  <si>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</si>
  <si>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</si>
  <si>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</si>
  <si>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</si>
  <si>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</si>
  <si>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</si>
  <si>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</si>
  <si>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</si>
  <si>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</si>
  <si>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</si>
  <si>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</si>
  <si>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</si>
  <si>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</si>
  <si>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</si>
  <si>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</si>
  <si>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</si>
  <si>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</si>
  <si>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</si>
  <si>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</si>
  <si>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</si>
  <si>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</si>
  <si>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</si>
  <si>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</si>
  <si>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</si>
  <si>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</si>
  <si>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</si>
  <si>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</si>
  <si>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</si>
  <si>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</si>
  <si>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</si>
  <si>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</si>
  <si>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</si>
  <si>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</si>
  <si>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</si>
  <si>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</si>
  <si>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</si>
  <si>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</si>
  <si>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</si>
  <si>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</si>
  <si>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</si>
  <si>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</si>
  <si>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</si>
  <si>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</si>
  <si>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</si>
  <si>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</si>
  <si>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</si>
  <si>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</si>
  <si>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</si>
  <si>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</si>
  <si>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</si>
  <si>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</si>
  <si>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</si>
  <si>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</si>
  <si>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</si>
  <si>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</si>
  <si>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</si>
  <si>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</si>
  <si>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</si>
  <si>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</si>
  <si>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</si>
  <si>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</si>
  <si>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</si>
  <si>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</si>
  <si>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</si>
  <si>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</si>
  <si>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</si>
  <si>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</si>
  <si>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</si>
  <si>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</si>
  <si>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</si>
  <si>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</si>
  <si>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</si>
  <si>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</si>
  <si>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</si>
  <si>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</si>
  <si>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</si>
  <si>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</si>
  <si>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</si>
  <si>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</si>
  <si>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</si>
  <si>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</si>
  <si>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</si>
  <si>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</si>
  <si>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</si>
  <si>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</si>
  <si>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</si>
  <si>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</si>
  <si>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</si>
  <si>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</si>
  <si>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</si>
  <si>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</si>
  <si>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</si>
  <si>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</si>
  <si>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</si>
  <si>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</si>
  <si>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</si>
  <si>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</si>
  <si>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</si>
  <si>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</si>
  <si>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</si>
  <si>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</si>
  <si>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</si>
  <si>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</si>
  <si>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</si>
  <si>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</si>
  <si>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</si>
  <si>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</si>
  <si>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</si>
  <si>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</si>
  <si>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</si>
  <si>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</si>
  <si>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</si>
  <si>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</si>
  <si>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</si>
  <si>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</si>
  <si>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</si>
  <si>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</si>
  <si>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</si>
  <si>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</si>
  <si>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</si>
  <si>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</si>
  <si>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</si>
  <si>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</si>
  <si>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</si>
  <si>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</si>
  <si>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</si>
  <si>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</si>
  <si>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</si>
  <si>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</si>
  <si>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</si>
  <si>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</si>
  <si>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</si>
  <si>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</si>
  <si>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</si>
  <si>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</si>
  <si>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</si>
  <si>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</si>
  <si>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</si>
  <si>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</si>
  <si>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</si>
  <si>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</si>
  <si>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</si>
  <si>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</si>
  <si>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</si>
  <si>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</si>
  <si>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</si>
  <si>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</si>
  <si>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</si>
  <si>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</si>
  <si>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</si>
  <si>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</si>
  <si>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</si>
  <si>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</si>
  <si>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</si>
  <si>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</si>
  <si>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</si>
  <si>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</si>
  <si>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</si>
  <si>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</si>
  <si>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</si>
  <si>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</si>
  <si>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</si>
  <si>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</si>
  <si>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</si>
  <si>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</si>
  <si>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</si>
  <si>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</si>
  <si>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</si>
  <si>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</si>
  <si>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</si>
  <si>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</si>
  <si>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</si>
  <si>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</si>
  <si>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</si>
  <si>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</si>
  <si>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</si>
  <si>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</si>
  <si>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</si>
  <si>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</si>
  <si>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</si>
  <si>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</si>
  <si>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</si>
  <si>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</si>
  <si>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</si>
  <si>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</si>
  <si>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</si>
  <si>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</si>
  <si>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</si>
  <si>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</si>
  <si>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</si>
  <si>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</si>
  <si>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</si>
  <si>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</si>
  <si>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</si>
  <si>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</si>
  <si>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</si>
  <si>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</si>
  <si>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</si>
  <si>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</si>
  <si>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</si>
  <si>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</si>
  <si>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</si>
  <si>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</si>
  <si>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</si>
  <si>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</si>
  <si>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</si>
  <si>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</si>
  <si>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</si>
  <si>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</si>
  <si>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</si>
  <si>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</si>
  <si>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</si>
  <si>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</si>
  <si>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</si>
  <si>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</si>
  <si>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</si>
  <si>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</si>
  <si>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</si>
  <si>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</si>
  <si>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</si>
  <si>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</si>
  <si>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</si>
  <si>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</si>
  <si>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</si>
  <si>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</si>
  <si>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</si>
  <si>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</si>
  <si>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</si>
  <si>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</si>
  <si>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</si>
  <si>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</si>
  <si>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</si>
  <si>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</si>
  <si>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</si>
  <si>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</si>
  <si>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</si>
  <si>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</si>
  <si>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</si>
  <si>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</si>
  <si>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</si>
  <si>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</si>
  <si>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</si>
  <si>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</si>
  <si>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</si>
  <si>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</si>
  <si>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</si>
  <si>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</si>
  <si>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</si>
  <si>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</si>
  <si>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</si>
  <si>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</si>
  <si>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</si>
  <si>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</si>
  <si>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</si>
  <si>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</si>
  <si>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</si>
  <si>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</si>
  <si>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</si>
  <si>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</si>
  <si>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</si>
  <si>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</si>
  <si>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</si>
  <si>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</si>
  <si>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</si>
  <si>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</si>
  <si>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</si>
  <si>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</si>
  <si>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</si>
  <si>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</si>
  <si>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</si>
  <si>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</si>
  <si>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</si>
  <si>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</si>
  <si>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</si>
  <si>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</si>
  <si>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</si>
  <si>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</si>
  <si>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</si>
  <si>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</si>
  <si>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</si>
  <si>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</si>
  <si>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</si>
  <si>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</si>
  <si>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</si>
  <si>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</si>
  <si>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</si>
  <si>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</si>
  <si>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</si>
  <si>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</si>
  <si>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</si>
  <si>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</si>
  <si>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</si>
  <si>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</si>
  <si>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</si>
  <si>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</si>
  <si>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</si>
  <si>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</si>
  <si>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</si>
  <si>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</si>
  <si>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</si>
  <si>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</si>
  <si>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</si>
  <si>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</si>
  <si>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</si>
  <si>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</si>
  <si>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</si>
  <si>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</si>
  <si>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</si>
  <si>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</si>
  <si>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</si>
  <si>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</si>
  <si>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</si>
  <si>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</si>
  <si>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</si>
  <si>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</si>
  <si>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</si>
  <si>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</si>
  <si>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</si>
  <si>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</si>
  <si>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</si>
  <si>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</si>
  <si>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</si>
  <si>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</si>
  <si>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</si>
  <si>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</si>
  <si>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</si>
  <si>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</si>
  <si>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</si>
  <si>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</si>
  <si>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</si>
  <si>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</si>
  <si>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</si>
  <si>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</si>
  <si>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</si>
  <si>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</si>
  <si>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</si>
  <si>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</si>
  <si>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</si>
  <si>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</si>
  <si>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</si>
  <si>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</si>
  <si>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</si>
  <si>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</si>
  <si>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</si>
  <si>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</si>
  <si>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</si>
  <si>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</si>
  <si>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</si>
  <si>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</si>
  <si>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</si>
  <si>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</si>
  <si>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</si>
  <si>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</si>
  <si>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</si>
  <si>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</si>
  <si>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</si>
  <si>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</si>
  <si>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</si>
  <si>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</si>
  <si>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</si>
  <si>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</si>
  <si>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</si>
  <si>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</si>
  <si>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</si>
  <si>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</si>
  <si>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</si>
  <si>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</si>
  <si>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</si>
  <si>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</si>
  <si>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</si>
  <si>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</si>
  <si>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</si>
  <si>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</si>
  <si>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</si>
  <si>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</si>
  <si>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</si>
  <si>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</si>
  <si>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</si>
  <si>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</si>
  <si>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</si>
  <si>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</si>
  <si>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</si>
  <si>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</si>
  <si>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</si>
  <si>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</si>
  <si>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</si>
  <si>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</si>
  <si>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</si>
  <si>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</si>
  <si>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</si>
  <si>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</si>
  <si>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</si>
  <si>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</si>
  <si>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</si>
  <si>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</si>
  <si>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</si>
  <si>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</si>
  <si>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</si>
  <si>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</si>
  <si>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</si>
  <si>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</si>
  <si>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</si>
  <si>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</si>
  <si>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</si>
  <si>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</si>
  <si>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</si>
  <si>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</si>
  <si>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</si>
  <si>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</si>
  <si>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</si>
  <si>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</si>
  <si>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</si>
  <si>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</si>
  <si>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</si>
  <si>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</si>
  <si>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</si>
  <si>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</si>
  <si>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</si>
  <si>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</si>
  <si>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</si>
  <si>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</si>
  <si>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</si>
  <si>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</si>
  <si>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</si>
  <si>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</si>
  <si>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</si>
  <si>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</si>
  <si>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</si>
  <si>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</si>
  <si>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</si>
  <si>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</si>
  <si>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</si>
  <si>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</si>
  <si>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</si>
  <si>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</si>
  <si>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</si>
  <si>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</si>
  <si>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</si>
  <si>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</si>
  <si>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</si>
  <si>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</si>
  <si>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</si>
  <si>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</si>
  <si>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</si>
  <si>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</si>
  <si>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</si>
  <si>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</si>
  <si>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</si>
  <si>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</si>
  <si>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</si>
  <si>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</si>
  <si>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</si>
  <si>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</si>
  <si>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</si>
  <si>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</si>
  <si>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</si>
  <si>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</si>
  <si>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</si>
  <si>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</si>
  <si>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</si>
  <si>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</si>
  <si>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</si>
  <si>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</si>
  <si>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</si>
  <si>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</si>
  <si>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</si>
  <si>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</si>
  <si>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</si>
  <si>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</si>
  <si>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</si>
  <si>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</si>
  <si>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</si>
  <si>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</si>
  <si>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</si>
  <si>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</si>
  <si>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</si>
  <si>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</si>
  <si>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</si>
  <si>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</si>
  <si>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</si>
  <si>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</si>
  <si>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</si>
  <si>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</si>
  <si>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</si>
  <si>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</si>
  <si>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</si>
  <si>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</si>
  <si>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</si>
  <si>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</si>
  <si>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</si>
  <si>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</si>
  <si>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</si>
  <si>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</si>
  <si>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</si>
  <si>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</si>
  <si>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</si>
  <si>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</si>
  <si>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</si>
  <si>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</si>
  <si>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</si>
  <si>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</si>
  <si>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</si>
  <si>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</si>
  <si>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</si>
  <si>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</si>
  <si>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</si>
  <si>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</si>
  <si>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</si>
  <si>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</si>
  <si>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</si>
  <si>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</si>
  <si>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</si>
  <si>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</si>
  <si>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</si>
  <si>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</si>
  <si>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</si>
  <si>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</si>
  <si>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</si>
  <si>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</si>
  <si>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</si>
  <si>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</si>
  <si>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</si>
  <si>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</si>
  <si>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</si>
  <si>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</si>
  <si>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</si>
  <si>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</si>
  <si>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</si>
  <si>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</si>
  <si>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</si>
  <si>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</si>
  <si>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</si>
  <si>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</si>
  <si>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</si>
  <si>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</si>
  <si>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</si>
  <si>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</si>
  <si>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</si>
  <si>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</si>
  <si>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</si>
  <si>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</si>
  <si>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</si>
  <si>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</si>
  <si>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</si>
  <si>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</si>
  <si>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</si>
  <si>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</si>
  <si>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</si>
  <si>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</si>
  <si>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</si>
  <si>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</si>
  <si>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</si>
  <si>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</si>
  <si>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</si>
  <si>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</si>
  <si>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</si>
  <si>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</si>
  <si>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</si>
  <si>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</si>
  <si>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</si>
  <si>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</si>
  <si>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</si>
  <si>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</si>
  <si>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</si>
  <si>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</si>
  <si>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</si>
  <si>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</si>
  <si>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</si>
  <si>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</si>
  <si>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</si>
  <si>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</si>
  <si>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</si>
  <si>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</si>
  <si>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</si>
  <si>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</si>
  <si>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</si>
  <si>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</si>
  <si>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</si>
  <si>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</si>
  <si>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</si>
  <si>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</si>
  <si>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</si>
  <si>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</si>
  <si>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</si>
  <si>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</si>
  <si>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</si>
  <si>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</si>
  <si>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</si>
  <si>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</si>
  <si>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</si>
  <si>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</si>
  <si>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</si>
  <si>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</si>
  <si>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</si>
  <si>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</si>
  <si>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</si>
  <si>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</si>
  <si>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</si>
  <si>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</si>
  <si>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</si>
  <si>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</si>
  <si>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</si>
  <si>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</si>
  <si>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</si>
  <si>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</si>
  <si>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</si>
  <si>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</si>
  <si>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</si>
  <si>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</si>
  <si>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</si>
  <si>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</si>
  <si>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</si>
  <si>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</si>
  <si>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</si>
  <si>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</si>
  <si>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</si>
  <si>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</si>
  <si>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</si>
  <si>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</si>
  <si>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</si>
  <si>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</si>
  <si>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</si>
  <si>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</si>
  <si>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</si>
  <si>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</si>
  <si>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</si>
  <si>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</si>
  <si>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</si>
  <si>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</si>
  <si>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</si>
  <si>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</si>
  <si>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</si>
  <si>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</si>
  <si>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</si>
  <si>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</si>
  <si>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</si>
  <si>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</si>
  <si>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</si>
  <si>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</si>
  <si>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</si>
  <si>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</si>
  <si>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</si>
  <si>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</si>
  <si>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</si>
  <si>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</si>
  <si>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</si>
  <si>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</si>
  <si>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</si>
  <si>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</si>
  <si>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</si>
  <si>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</si>
  <si>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</si>
  <si>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</si>
  <si>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</si>
  <si>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</si>
  <si>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</si>
  <si>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</si>
  <si>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</si>
  <si>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</si>
  <si>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</si>
  <si>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</si>
  <si>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</si>
  <si>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</si>
  <si>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</si>
  <si>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</si>
  <si>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</si>
  <si>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</si>
  <si>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</si>
  <si>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</si>
  <si>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</si>
  <si>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</si>
  <si>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</si>
  <si>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</si>
  <si>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</si>
  <si>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</si>
  <si>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</si>
  <si>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</si>
  <si>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</si>
  <si>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</si>
  <si>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</si>
  <si>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</si>
  <si>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</si>
  <si>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</si>
  <si>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</si>
  <si>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</si>
  <si>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</si>
  <si>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</si>
  <si>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</si>
  <si>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</si>
  <si>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</si>
  <si>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</si>
  <si>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</si>
  <si>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</si>
  <si>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</si>
  <si>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</si>
  <si>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</si>
  <si>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</si>
  <si>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</si>
  <si>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</si>
  <si>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</si>
  <si>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</si>
  <si>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</si>
  <si>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</si>
  <si>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</si>
  <si>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</si>
  <si>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</si>
  <si>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</si>
  <si>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</si>
  <si>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</si>
  <si>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</si>
  <si>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</si>
  <si>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</si>
  <si>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</si>
  <si>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</si>
  <si>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</si>
  <si>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</si>
  <si>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</si>
  <si>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</si>
  <si>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</si>
  <si>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</si>
  <si>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</si>
  <si>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</si>
  <si>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</si>
  <si>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</si>
  <si>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</si>
  <si>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</si>
  <si>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</si>
  <si>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</si>
  <si>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</si>
  <si>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</si>
  <si>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</si>
  <si>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</si>
  <si>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</si>
  <si>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</si>
  <si>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</si>
  <si>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</si>
  <si>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</si>
  <si>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</si>
  <si>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</si>
  <si>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</si>
  <si>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</si>
  <si>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</si>
  <si>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</si>
  <si>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</si>
  <si>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</si>
  <si>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</si>
  <si>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</si>
  <si>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</si>
  <si>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</si>
  <si>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</si>
  <si>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</si>
  <si>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</si>
  <si>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</si>
  <si>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</si>
  <si>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</si>
  <si>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</si>
  <si>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</si>
  <si>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</si>
  <si>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</si>
  <si>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</si>
  <si>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</si>
  <si>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</si>
  <si>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</si>
  <si>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</si>
  <si>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</si>
  <si>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</si>
  <si>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</si>
  <si>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</si>
  <si>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</si>
  <si>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</si>
  <si>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</si>
  <si>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</si>
  <si>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</si>
  <si>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</si>
  <si>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</si>
  <si>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</si>
  <si>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</si>
  <si>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</si>
  <si>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</si>
  <si>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</si>
  <si>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</si>
  <si>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</si>
  <si>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</si>
  <si>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</si>
  <si>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</si>
  <si>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</si>
  <si>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</si>
  <si>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</si>
  <si>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</si>
  <si>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</si>
  <si>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</si>
  <si>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</si>
  <si>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</si>
  <si>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</si>
  <si>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</si>
  <si>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</si>
  <si>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</si>
  <si>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</si>
  <si>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</si>
  <si>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</si>
  <si>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</si>
  <si>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</si>
  <si>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</si>
  <si>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</si>
  <si>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</si>
  <si>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</si>
  <si>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</si>
  <si>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</si>
  <si>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</si>
  <si>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</si>
  <si>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</si>
  <si>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</si>
  <si>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</si>
  <si>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</si>
  <si>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</si>
  <si>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</si>
  <si>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</si>
  <si>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</si>
  <si>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</si>
  <si>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</si>
  <si>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</si>
  <si>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</si>
  <si>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</si>
  <si>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</si>
  <si>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</si>
  <si>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</si>
  <si>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</si>
  <si>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</si>
  <si>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</si>
  <si>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</si>
  <si>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</si>
  <si>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</si>
  <si>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</si>
  <si>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</si>
  <si>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</si>
  <si>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</si>
  <si>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</si>
  <si>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</si>
  <si>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</si>
  <si>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</si>
  <si>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</si>
  <si>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</si>
  <si>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</si>
  <si>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</si>
  <si>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</si>
  <si>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</si>
  <si>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</si>
  <si>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</si>
  <si>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</si>
  <si>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</si>
  <si>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</si>
  <si>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</si>
  <si>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</si>
  <si>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</si>
  <si>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</si>
  <si>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</si>
  <si>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</si>
  <si>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</si>
  <si>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</si>
  <si>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</si>
  <si>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</si>
  <si>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</si>
  <si>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</si>
  <si>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</si>
  <si>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</si>
  <si>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</si>
  <si>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</si>
  <si>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</si>
  <si>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</si>
  <si>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</si>
  <si>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</si>
  <si>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</si>
  <si>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</si>
  <si>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</si>
  <si>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</si>
  <si>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</si>
  <si>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</si>
  <si>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</si>
  <si>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</si>
  <si>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</si>
  <si>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</si>
  <si>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</si>
  <si>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</si>
  <si>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</si>
  <si>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</si>
  <si>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</si>
  <si>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</si>
  <si>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</si>
  <si>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</si>
  <si>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</si>
  <si>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</si>
  <si>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</si>
  <si>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</si>
  <si>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</si>
  <si>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</si>
  <si>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</si>
  <si>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</si>
  <si>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</si>
  <si>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</si>
  <si>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</si>
  <si>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</si>
  <si>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</si>
  <si>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</si>
  <si>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</si>
  <si>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</si>
  <si>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</si>
  <si>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</si>
  <si>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</si>
  <si>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</si>
  <si>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</si>
  <si>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</si>
  <si>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</si>
  <si>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</si>
  <si>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</si>
  <si>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</si>
  <si>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</si>
  <si>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</si>
  <si>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</si>
  <si>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</si>
  <si>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</si>
  <si>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</si>
  <si>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</si>
  <si>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</si>
  <si>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</si>
  <si>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</si>
  <si>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</si>
  <si>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</si>
  <si>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</si>
  <si>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</si>
  <si>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</si>
  <si>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</si>
  <si>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</si>
  <si>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</si>
  <si>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</si>
  <si>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</si>
  <si>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</si>
  <si>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</si>
  <si>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</si>
  <si>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</si>
  <si>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</si>
  <si>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</si>
  <si>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</si>
  <si>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</si>
  <si>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</si>
  <si>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</si>
  <si>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</si>
  <si>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</si>
  <si>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</si>
  <si>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</si>
  <si>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</si>
  <si>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</si>
  <si>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</si>
  <si>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</si>
  <si>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</si>
  <si>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</si>
  <si>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</si>
  <si>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</si>
  <si>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</si>
  <si>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</si>
  <si>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</si>
  <si>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</si>
  <si>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</si>
  <si>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</si>
  <si>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</si>
  <si>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</si>
  <si>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</si>
  <si>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</si>
  <si>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</si>
  <si>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</si>
  <si>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</si>
  <si>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</si>
  <si>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</si>
  <si>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</si>
  <si>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</si>
  <si>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</si>
  <si>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</si>
  <si>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</si>
  <si>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</si>
  <si>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</si>
  <si>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</si>
  <si>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</si>
  <si>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</si>
  <si>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</si>
  <si>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</si>
  <si>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</si>
  <si>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</si>
  <si>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</si>
  <si>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</si>
  <si>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</si>
  <si>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</si>
  <si>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</si>
  <si>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</si>
  <si>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</si>
  <si>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</si>
  <si>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</si>
  <si>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</si>
  <si>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</si>
  <si>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</si>
  <si>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</si>
  <si>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</si>
  <si>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</si>
  <si>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</si>
  <si>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</si>
  <si>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</si>
  <si>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</si>
  <si>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</si>
  <si>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</si>
  <si>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</si>
  <si>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</si>
  <si>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</si>
  <si>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</si>
  <si>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</si>
  <si>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</si>
  <si>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</si>
  <si>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</si>
  <si>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</si>
  <si>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</si>
  <si>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</si>
  <si>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</si>
  <si>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</si>
  <si>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</si>
  <si>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</si>
  <si>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</si>
  <si>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</si>
  <si>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</si>
  <si>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</si>
  <si>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</si>
  <si>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</si>
  <si>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</si>
  <si>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</si>
  <si>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</si>
  <si>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</si>
  <si>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</si>
  <si>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</si>
  <si>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</si>
  <si>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</si>
  <si>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</si>
  <si>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</si>
  <si>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</si>
  <si>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</si>
  <si>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</si>
  <si>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</si>
  <si>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</si>
  <si>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</si>
  <si>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</si>
  <si>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</si>
  <si>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</si>
  <si>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</si>
  <si>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</si>
  <si>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</si>
  <si>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</si>
  <si>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</si>
  <si>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</si>
  <si>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</si>
  <si>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</si>
  <si>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</si>
  <si>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</si>
  <si>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</si>
  <si>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</si>
  <si>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</si>
  <si>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</si>
  <si>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</si>
  <si>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</si>
  <si>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</si>
  <si>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</si>
  <si>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</si>
  <si>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</si>
  <si>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</si>
  <si>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</si>
  <si>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</si>
  <si>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</si>
  <si>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</si>
  <si>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</si>
  <si>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</si>
  <si>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</si>
  <si>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</si>
  <si>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</si>
  <si>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</si>
  <si>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</si>
  <si>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</si>
  <si>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</si>
  <si>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</si>
  <si>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</si>
  <si>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</si>
  <si>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</si>
  <si>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</si>
  <si>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</si>
  <si>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</si>
  <si>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</si>
  <si>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</si>
  <si>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</si>
  <si>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</si>
  <si>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</si>
  <si>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</si>
  <si>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</si>
  <si>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</si>
  <si>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</si>
  <si>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</si>
  <si>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</si>
  <si>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</si>
  <si>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</si>
  <si>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</si>
  <si>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</si>
  <si>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</si>
  <si>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</si>
  <si>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</si>
  <si>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</si>
  <si>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</si>
  <si>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</si>
  <si>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</si>
  <si>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</si>
  <si>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</si>
  <si>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</si>
  <si>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</si>
  <si>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</si>
  <si>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</si>
  <si>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</si>
  <si>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</si>
  <si>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</si>
  <si>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</si>
  <si>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</si>
  <si>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</si>
  <si>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</si>
  <si>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</si>
  <si>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</si>
  <si>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</si>
  <si>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</si>
  <si>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</si>
  <si>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</si>
  <si>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</si>
  <si>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</si>
  <si>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</si>
  <si>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</si>
  <si>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</si>
  <si>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</si>
  <si>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</si>
  <si>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</si>
  <si>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</si>
  <si>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</si>
  <si>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</si>
  <si>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</si>
  <si>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</si>
  <si>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</si>
  <si>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</si>
  <si>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</si>
  <si>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</si>
  <si>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</si>
  <si>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</si>
  <si>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</si>
  <si>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</si>
  <si>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</si>
  <si>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</si>
  <si>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</si>
  <si>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</si>
  <si>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</si>
  <si>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</si>
  <si>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</si>
  <si>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</si>
  <si>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</si>
  <si>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</si>
  <si>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</si>
  <si>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</si>
  <si>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</si>
  <si>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</si>
  <si>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</si>
  <si>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</si>
  <si>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</si>
  <si>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</si>
  <si>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</si>
  <si>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</si>
  <si>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</si>
  <si>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</si>
  <si>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</si>
  <si>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</si>
  <si>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</si>
  <si>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</si>
  <si>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</si>
  <si>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</si>
  <si>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</si>
  <si>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</si>
  <si>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</si>
  <si>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</si>
  <si>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</si>
  <si>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</si>
  <si>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</si>
  <si>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</si>
  <si>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</si>
  <si>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</si>
  <si>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</si>
  <si>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</si>
  <si>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</si>
  <si>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</si>
  <si>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</si>
  <si>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</si>
  <si>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</si>
  <si>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</si>
  <si>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</si>
  <si>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</si>
  <si>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</si>
  <si>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</si>
  <si>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</si>
  <si>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</si>
  <si>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</si>
  <si>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</si>
  <si>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</si>
  <si>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</si>
  <si>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</si>
  <si>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</si>
  <si>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</si>
  <si>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</si>
  <si>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</si>
  <si>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</si>
  <si>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</si>
  <si>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</si>
  <si>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</si>
  <si>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</si>
  <si>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</si>
  <si>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</si>
  <si>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</si>
  <si>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</si>
  <si>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</si>
  <si>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</si>
  <si>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</si>
  <si>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</si>
  <si>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</si>
  <si>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</si>
  <si>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</si>
  <si>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</si>
  <si>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</si>
  <si>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</si>
  <si>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</si>
  <si>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</si>
  <si>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</si>
  <si>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</si>
  <si>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</si>
  <si>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</si>
  <si>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</si>
  <si>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</si>
  <si>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</si>
  <si>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</si>
  <si>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</si>
  <si>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</si>
  <si>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</si>
  <si>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</si>
  <si>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</si>
  <si>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</si>
  <si>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</si>
  <si>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</si>
  <si>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</si>
  <si>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</si>
  <si>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</si>
  <si>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</si>
  <si>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</si>
  <si>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</si>
  <si>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</si>
  <si>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</si>
  <si>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</si>
  <si>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</si>
  <si>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</si>
  <si>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</si>
  <si>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</si>
  <si>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</si>
  <si>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</si>
  <si>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</si>
  <si>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</si>
  <si>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</si>
  <si>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</si>
  <si>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</si>
  <si>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</si>
  <si>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</si>
  <si>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</si>
  <si>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</si>
  <si>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</si>
  <si>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</si>
  <si>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</si>
  <si>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</si>
  <si>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</si>
  <si>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</si>
  <si>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</si>
  <si>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</si>
  <si>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</si>
  <si>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</si>
  <si>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</si>
  <si>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</si>
  <si>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</si>
  <si>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</si>
  <si>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</si>
  <si>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</si>
  <si>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</si>
  <si>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</si>
  <si>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</si>
  <si>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</si>
  <si>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</si>
  <si>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</si>
  <si>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</si>
  <si>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</si>
  <si>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</si>
  <si>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</si>
  <si>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</si>
  <si>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</si>
  <si>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</si>
  <si>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</si>
  <si>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</si>
  <si>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</si>
  <si>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</si>
  <si>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</si>
  <si>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</si>
  <si>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</si>
  <si>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</si>
  <si>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</si>
  <si>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</si>
  <si>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</si>
  <si>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</si>
  <si>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</si>
  <si>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</si>
  <si>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</si>
  <si>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</si>
  <si>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</si>
  <si>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</si>
  <si>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</si>
  <si>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</si>
  <si>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</si>
  <si>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</si>
  <si>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</si>
  <si>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</si>
  <si>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</si>
  <si>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</si>
  <si>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</si>
  <si>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</si>
  <si>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</si>
  <si>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</si>
  <si>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</si>
  <si>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</si>
  <si>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</si>
  <si>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</si>
  <si>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</si>
  <si>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</si>
  <si>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</si>
  <si>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</si>
  <si>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</si>
  <si>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</si>
  <si>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</si>
  <si>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</si>
  <si>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</si>
  <si>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</si>
  <si>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</si>
  <si>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</si>
  <si>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</si>
  <si>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</si>
  <si>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</si>
  <si>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</si>
  <si>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</si>
  <si>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</si>
  <si>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</si>
  <si>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</si>
  <si>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</si>
  <si>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</si>
  <si>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</si>
  <si>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</si>
  <si>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</si>
  <si>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</si>
  <si>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</si>
  <si>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</si>
  <si>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</si>
  <si>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</si>
  <si>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</si>
  <si>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</si>
  <si>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</si>
  <si>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</si>
  <si>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</si>
  <si>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</si>
  <si>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</si>
  <si>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</si>
  <si>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</si>
  <si>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</si>
  <si>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</si>
  <si>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</si>
  <si>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</si>
  <si>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</si>
  <si>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</si>
  <si>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</si>
  <si>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</si>
  <si>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</si>
  <si>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</si>
  <si>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</si>
  <si>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</si>
  <si>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</si>
  <si>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</si>
  <si>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</si>
  <si>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</si>
  <si>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</si>
  <si>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</si>
  <si>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</si>
  <si>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</si>
  <si>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</si>
  <si>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</si>
  <si>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</si>
  <si>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</si>
  <si>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</si>
  <si>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</si>
  <si>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</si>
  <si>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</si>
  <si>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</si>
  <si>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</si>
  <si>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</si>
  <si>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</si>
  <si>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</si>
  <si>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</si>
  <si>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</si>
  <si>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</si>
  <si>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</si>
  <si>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</si>
  <si>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</si>
  <si>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</si>
  <si>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</si>
  <si>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</si>
  <si>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</si>
  <si>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</si>
  <si>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</si>
  <si>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</si>
  <si>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</si>
  <si>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</si>
  <si>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</si>
  <si>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</si>
  <si>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</si>
  <si>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</si>
  <si>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</si>
  <si>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</si>
  <si>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</si>
  <si>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</si>
  <si>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</si>
  <si>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</si>
  <si>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</si>
  <si>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</si>
  <si>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</si>
  <si>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</si>
  <si>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</si>
  <si>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</si>
  <si>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</si>
  <si>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</si>
  <si>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</si>
  <si>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</si>
  <si>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</si>
  <si>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</si>
  <si>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</si>
  <si>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</si>
  <si>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</si>
  <si>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</si>
  <si>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</si>
  <si>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</si>
  <si>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</si>
  <si>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</si>
  <si>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</si>
  <si>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</si>
  <si>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</si>
  <si>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</si>
  <si>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</si>
  <si>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</si>
  <si>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</si>
  <si>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</si>
  <si>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</si>
  <si>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</si>
  <si>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</si>
  <si>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</si>
  <si>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</si>
  <si>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</si>
  <si>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</si>
  <si>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</si>
  <si>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</si>
  <si>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</si>
  <si>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</si>
  <si>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</si>
  <si>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</si>
  <si>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</si>
  <si>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</si>
  <si>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</si>
  <si>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</si>
  <si>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</si>
  <si>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</si>
  <si>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</si>
  <si>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</si>
  <si>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</si>
  <si>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</si>
  <si>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</si>
  <si>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</si>
  <si>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</si>
  <si>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</si>
  <si>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</si>
  <si>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</si>
  <si>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</si>
  <si>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</si>
  <si>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</si>
  <si>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</si>
  <si>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</si>
  <si>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</si>
  <si>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</si>
  <si>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</si>
  <si>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</si>
  <si>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</si>
  <si>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</si>
  <si>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</si>
  <si>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</si>
  <si>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</si>
  <si>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</si>
  <si>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</si>
  <si>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</si>
  <si>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</si>
  <si>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</si>
  <si>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</si>
  <si>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</si>
  <si>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</si>
  <si>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</si>
  <si>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</si>
  <si>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</si>
  <si>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</si>
  <si>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</si>
  <si>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</si>
  <si>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</si>
  <si>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</si>
  <si>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</si>
  <si>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</si>
  <si>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</si>
  <si>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</si>
  <si>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</si>
  <si>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</si>
  <si>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</si>
  <si>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</si>
  <si>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</si>
  <si>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</si>
  <si>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</si>
  <si>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</si>
  <si>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</si>
  <si>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</si>
  <si>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</si>
  <si>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</si>
  <si>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</si>
  <si>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</si>
  <si>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</si>
  <si>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</si>
  <si>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</si>
  <si>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</si>
  <si>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</si>
  <si>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</si>
  <si>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</si>
  <si>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</si>
  <si>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</si>
  <si>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</si>
  <si>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</si>
  <si>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</si>
  <si>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</si>
  <si>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</si>
  <si>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</si>
  <si>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</si>
  <si>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</si>
  <si>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</si>
  <si>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</si>
  <si>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</si>
  <si>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</si>
  <si>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</si>
  <si>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</si>
  <si>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</si>
  <si>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</si>
  <si>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</si>
  <si>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</si>
  <si>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</si>
  <si>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</si>
  <si>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</si>
  <si>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</si>
  <si>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</si>
  <si>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</si>
  <si>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</si>
  <si>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</si>
  <si>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</si>
  <si>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</si>
  <si>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</si>
  <si>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</si>
  <si>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</si>
  <si>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</si>
  <si>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</si>
  <si>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</si>
  <si>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</si>
  <si>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</si>
  <si>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</si>
  <si>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</si>
  <si>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</si>
  <si>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</si>
  <si>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</si>
  <si>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</si>
  <si>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</si>
  <si>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</si>
  <si>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</si>
  <si>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</si>
  <si>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</si>
  <si>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</si>
  <si>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</si>
  <si>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</si>
  <si>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</si>
  <si>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</si>
  <si>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</si>
  <si>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</si>
  <si>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</si>
  <si>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</si>
  <si>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</si>
  <si>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</si>
  <si>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</si>
  <si>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</si>
  <si>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</si>
  <si>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</si>
  <si>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</si>
  <si>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</si>
  <si>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</si>
  <si>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</si>
  <si>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</si>
  <si>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</si>
  <si>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</si>
  <si>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</si>
  <si>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</si>
  <si>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</si>
  <si>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</si>
  <si>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</si>
  <si>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</si>
  <si>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</si>
  <si>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</si>
  <si>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</si>
  <si>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</si>
  <si>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</si>
  <si>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</si>
  <si>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</si>
  <si>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</si>
  <si>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</si>
  <si>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</si>
  <si>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</si>
  <si>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</si>
  <si>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</si>
  <si>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</si>
  <si>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</si>
  <si>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</si>
  <si>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</si>
  <si>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</si>
  <si>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</si>
  <si>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</si>
  <si>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</si>
  <si>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</si>
  <si>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</si>
  <si>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</si>
  <si>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</si>
  <si>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</si>
  <si>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</si>
  <si>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</si>
  <si>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</si>
  <si>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</si>
  <si>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</si>
  <si>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</si>
  <si>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</si>
  <si>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</si>
  <si>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</si>
  <si>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</si>
  <si>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</si>
  <si>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</si>
  <si>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</si>
  <si>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</si>
  <si>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</si>
  <si>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</si>
  <si>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</si>
  <si>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</si>
  <si>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</si>
  <si>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</si>
  <si>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</si>
  <si>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</si>
  <si>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</si>
  <si>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</si>
  <si>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</si>
  <si>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</si>
  <si>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</si>
  <si>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</si>
  <si>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</si>
  <si>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</si>
  <si>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</si>
  <si>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</si>
  <si>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</si>
  <si>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</si>
  <si>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</si>
  <si>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</si>
  <si>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</si>
  <si>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</si>
  <si>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</si>
  <si>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</si>
  <si>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</si>
  <si>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</si>
  <si>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</si>
  <si>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</si>
  <si>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</si>
  <si>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</si>
  <si>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</si>
  <si>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</si>
  <si>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</si>
  <si>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</si>
  <si>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</si>
  <si>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</si>
  <si>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</si>
  <si>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</si>
  <si>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</si>
  <si>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</si>
  <si>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</si>
  <si>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</si>
  <si>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</si>
  <si>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</si>
  <si>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</si>
  <si>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</si>
  <si>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</si>
  <si>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</si>
  <si>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</si>
  <si>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</si>
  <si>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</si>
  <si>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</si>
  <si>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</si>
  <si>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</si>
  <si>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</si>
  <si>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</si>
  <si>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</si>
  <si>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</si>
  <si>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</si>
  <si>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</si>
  <si>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</si>
  <si>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</si>
  <si>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</si>
  <si>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</si>
  <si>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</si>
  <si>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</si>
  <si>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</si>
  <si>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</si>
  <si>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</si>
  <si>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</si>
  <si>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</si>
  <si>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</si>
  <si>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</si>
  <si>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</si>
  <si>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</si>
  <si>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</si>
  <si>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</si>
  <si>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</si>
  <si>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</si>
  <si>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</si>
  <si>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</si>
  <si>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</si>
  <si>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</si>
  <si>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</si>
  <si>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</si>
  <si>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</si>
  <si>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</si>
  <si>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</si>
  <si>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</si>
  <si>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</si>
  <si>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</si>
  <si>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</si>
  <si>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</si>
  <si>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</si>
  <si>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</si>
  <si>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</si>
  <si>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</si>
  <si>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</si>
  <si>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</si>
  <si>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</si>
  <si>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</si>
  <si>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</si>
  <si>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</si>
  <si>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</si>
  <si>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</si>
  <si>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</si>
  <si>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</si>
  <si>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</si>
  <si>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</si>
  <si>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</si>
  <si>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</si>
  <si>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</si>
  <si>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</si>
  <si>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</si>
  <si>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</si>
  <si>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</si>
  <si>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</si>
  <si>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</si>
  <si>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</si>
  <si>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</si>
  <si>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</si>
  <si>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</si>
  <si>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</si>
  <si>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</si>
  <si>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</si>
  <si>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</si>
  <si>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</si>
  <si>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</si>
  <si>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</si>
  <si>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</si>
  <si>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</si>
  <si>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</si>
  <si>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</si>
  <si>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</si>
  <si>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</si>
  <si>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</si>
  <si>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</si>
  <si>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</si>
  <si>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</si>
  <si>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</si>
  <si>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</si>
  <si>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</si>
  <si>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</si>
  <si>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</si>
  <si>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</si>
  <si>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</si>
  <si>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</si>
  <si>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</si>
  <si>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</si>
  <si>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</si>
  <si>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</si>
  <si>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</si>
  <si>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</si>
  <si>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</si>
  <si>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</si>
  <si>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</si>
  <si>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</si>
  <si>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</si>
  <si>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</si>
  <si>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</si>
  <si>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</si>
  <si>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</si>
  <si>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</si>
  <si>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</si>
  <si>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</si>
  <si>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</si>
  <si>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</si>
  <si>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</si>
  <si>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</si>
  <si>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</si>
  <si>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</si>
  <si>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</si>
  <si>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</si>
  <si>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</si>
  <si>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</si>
  <si>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</si>
  <si>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</si>
  <si>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</si>
  <si>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</si>
  <si>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</si>
  <si>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</si>
  <si>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</si>
  <si>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</si>
  <si>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</si>
  <si>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</si>
  <si>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</si>
  <si>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</si>
  <si>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</si>
  <si>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</si>
  <si>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</si>
  <si>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</si>
  <si>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</si>
  <si>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</si>
  <si>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</si>
  <si>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</si>
  <si>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</si>
  <si>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</si>
  <si>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</si>
  <si>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</si>
  <si>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</si>
  <si>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</si>
  <si>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</si>
  <si>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</si>
  <si>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</si>
  <si>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</si>
  <si>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</si>
  <si>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</si>
  <si>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</si>
  <si>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</si>
  <si>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</si>
  <si>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</si>
  <si>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</si>
  <si>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</si>
  <si>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</si>
  <si>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</si>
  <si>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</si>
  <si>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</si>
  <si>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</si>
  <si>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</si>
  <si>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</si>
  <si>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</si>
  <si>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</si>
  <si>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</si>
  <si>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</si>
  <si>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</si>
  <si>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</si>
  <si>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</si>
  <si>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</si>
  <si>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</si>
  <si>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</si>
  <si>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</si>
  <si>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</si>
  <si>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</si>
  <si>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</si>
  <si>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</si>
  <si>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</si>
  <si>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</si>
  <si>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</si>
  <si>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</si>
  <si>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</si>
  <si>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</si>
  <si>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</si>
  <si>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</si>
  <si>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</si>
  <si>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</si>
  <si>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</si>
  <si>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</si>
  <si>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</si>
  <si>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</si>
  <si>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</si>
  <si>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</si>
  <si>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</si>
  <si>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</si>
  <si>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</si>
  <si>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</si>
  <si>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</si>
  <si>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</si>
  <si>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</si>
  <si>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</si>
  <si>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</si>
  <si>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</si>
  <si>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</si>
  <si>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</si>
  <si>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</si>
  <si>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</si>
  <si>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</si>
  <si>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</si>
  <si>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</si>
  <si>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</si>
  <si>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</si>
  <si>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</si>
  <si>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</si>
  <si>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</si>
  <si>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</si>
  <si>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</si>
  <si>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</si>
  <si>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</si>
  <si>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</si>
  <si>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</si>
  <si>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</si>
  <si>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</si>
  <si>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</si>
  <si>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</si>
  <si>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</si>
  <si>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</si>
  <si>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</si>
  <si>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</si>
  <si>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</si>
  <si>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</si>
  <si>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</si>
  <si>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</si>
  <si>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</si>
  <si>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</si>
  <si>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</si>
  <si>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</si>
  <si>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</si>
  <si>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</si>
  <si>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</si>
  <si>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</si>
  <si>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</si>
  <si>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</si>
  <si>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</si>
  <si>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</si>
  <si>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</si>
  <si>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</si>
  <si>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</si>
  <si>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</si>
  <si>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</si>
  <si>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</si>
  <si>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</si>
  <si>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</si>
  <si>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</si>
  <si>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</si>
  <si>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</si>
  <si>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</si>
  <si>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</si>
  <si>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</si>
  <si>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</si>
  <si>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</si>
  <si>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</si>
  <si>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</si>
  <si>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</si>
  <si>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</si>
  <si>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</si>
  <si>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</si>
  <si>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</si>
  <si>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</si>
  <si>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</si>
  <si>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</si>
  <si>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</si>
  <si>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</si>
  <si>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</si>
  <si>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</si>
  <si>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</si>
  <si>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</si>
  <si>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</si>
  <si>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</si>
  <si>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</si>
  <si>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</si>
  <si>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</si>
  <si>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</si>
  <si>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</si>
  <si>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</si>
  <si>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</si>
  <si>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</si>
  <si>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</si>
  <si>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</si>
  <si>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</si>
  <si>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</si>
  <si>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</si>
  <si>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</si>
  <si>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</si>
  <si>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</si>
  <si>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</si>
  <si>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</si>
  <si>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</si>
  <si>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</si>
  <si>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</si>
  <si>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</si>
  <si>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</si>
  <si>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</si>
  <si>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</si>
  <si>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</si>
  <si>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</si>
  <si>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</si>
  <si>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</si>
  <si>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</si>
  <si>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</si>
  <si>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</si>
  <si>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</si>
  <si>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</si>
  <si>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</si>
  <si>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</si>
  <si>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</si>
  <si>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</si>
  <si>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</si>
  <si>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</si>
  <si>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</si>
  <si>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</si>
  <si>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</si>
  <si>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</si>
  <si>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</si>
  <si>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</si>
  <si>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</si>
  <si>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</si>
  <si>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</si>
  <si>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</si>
  <si>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</si>
  <si>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</si>
  <si>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</si>
  <si>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</si>
  <si>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</si>
  <si>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</si>
  <si>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</si>
  <si>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</si>
  <si>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</si>
  <si>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</si>
  <si>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</si>
  <si>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</si>
  <si>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</si>
  <si>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</si>
  <si>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</si>
  <si>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</si>
  <si>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</si>
  <si>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</si>
  <si>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</si>
  <si>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</si>
  <si>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</si>
  <si>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</si>
  <si>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</si>
  <si>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</si>
  <si>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</si>
  <si>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</si>
  <si>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</si>
  <si>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</si>
  <si>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</si>
  <si>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</si>
  <si>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</si>
  <si>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</si>
  <si>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</si>
  <si>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</si>
  <si>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</si>
  <si>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</si>
  <si>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</si>
  <si>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</si>
  <si>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</si>
  <si>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</si>
  <si>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</si>
  <si>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</si>
  <si>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</si>
  <si>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</si>
  <si>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</si>
  <si>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</si>
  <si>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</si>
  <si>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</si>
  <si>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</si>
  <si>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</si>
  <si>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</si>
  <si>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</si>
  <si>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</si>
  <si>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</si>
  <si>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</si>
  <si>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</si>
  <si>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</si>
  <si>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</si>
  <si>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</si>
  <si>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</si>
  <si>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</si>
  <si>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</si>
  <si>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</si>
  <si>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</si>
  <si>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</si>
  <si>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</si>
  <si>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</si>
  <si>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</si>
  <si>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</si>
  <si>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</si>
  <si>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</si>
  <si>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</si>
  <si>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</si>
  <si>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</si>
  <si>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</si>
  <si>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</si>
  <si>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</si>
  <si>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</si>
  <si>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</si>
  <si>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</si>
  <si>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</si>
  <si>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</si>
  <si>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</si>
  <si>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</si>
  <si>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</si>
  <si>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</si>
  <si>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</si>
  <si>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</si>
  <si>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</si>
  <si>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</si>
  <si>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</si>
  <si>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</si>
  <si>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</si>
  <si>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</si>
  <si>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</si>
  <si>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</si>
  <si>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</si>
  <si>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</si>
  <si>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</si>
  <si>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</si>
  <si>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</si>
  <si>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</si>
  <si>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</si>
  <si>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</si>
  <si>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</si>
  <si>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</si>
  <si>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</si>
  <si>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</si>
  <si>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</si>
  <si>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</si>
  <si>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</si>
  <si>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</si>
  <si>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</si>
  <si>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</si>
  <si>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</si>
  <si>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</si>
  <si>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</si>
  <si>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</si>
  <si>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</si>
  <si>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</si>
  <si>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</si>
  <si>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</si>
  <si>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</si>
  <si>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</si>
  <si>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</si>
  <si>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</si>
  <si>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</si>
  <si>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</si>
  <si>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</si>
  <si>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</si>
  <si>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</si>
  <si>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</si>
  <si>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</si>
  <si>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</si>
  <si>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</si>
  <si>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</si>
  <si>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</si>
  <si>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</si>
  <si>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</si>
  <si>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</si>
  <si>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</si>
  <si>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</si>
  <si>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</si>
  <si>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</si>
  <si>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</si>
  <si>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</si>
  <si>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</si>
  <si>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</si>
  <si>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</si>
  <si>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</si>
  <si>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</si>
  <si>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</si>
  <si>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</si>
  <si>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</si>
  <si>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</si>
  <si>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</si>
  <si>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</si>
  <si>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</si>
  <si>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</si>
  <si>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</si>
  <si>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</si>
  <si>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</si>
  <si>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</si>
  <si>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</si>
  <si>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</si>
  <si>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</si>
  <si>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</si>
  <si>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</si>
  <si>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</si>
  <si>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</si>
  <si>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</si>
  <si>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</si>
  <si>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</si>
  <si>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</si>
  <si>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</si>
  <si>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</si>
  <si>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</si>
  <si>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</si>
  <si>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</si>
  <si>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</si>
  <si>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</si>
  <si>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</si>
  <si>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</si>
  <si>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</si>
  <si>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</si>
  <si>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</si>
  <si>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</si>
  <si>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</si>
  <si>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</si>
  <si>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</si>
  <si>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</si>
  <si>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</si>
  <si>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</si>
  <si>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</si>
  <si>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</si>
  <si>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</si>
  <si>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</si>
  <si>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</si>
  <si>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</si>
  <si>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</si>
  <si>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</si>
  <si>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</si>
  <si>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</si>
  <si>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</si>
  <si>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</si>
  <si>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</si>
  <si>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</si>
  <si>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</si>
  <si>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</si>
  <si>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</si>
  <si>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</si>
  <si>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</si>
  <si>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</si>
  <si>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</si>
  <si>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</si>
  <si>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</si>
  <si>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</si>
  <si>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</si>
  <si>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</si>
  <si>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</si>
  <si>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</si>
  <si>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</si>
  <si>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</si>
  <si>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</si>
  <si>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</si>
  <si>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</si>
  <si>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</si>
  <si>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</si>
  <si>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</si>
  <si>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</si>
  <si>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</si>
  <si>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</si>
  <si>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</si>
  <si>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</si>
  <si>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</si>
  <si>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</si>
  <si>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</si>
  <si>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</si>
  <si>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</si>
  <si>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</si>
  <si>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</si>
  <si>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</si>
  <si>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</si>
  <si>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</si>
  <si>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</si>
  <si>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</si>
  <si>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</si>
  <si>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</si>
  <si>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</si>
  <si>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</si>
  <si>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</si>
  <si>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</si>
  <si>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</si>
  <si>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</si>
  <si>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</si>
  <si>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</si>
  <si>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</si>
  <si>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</si>
  <si>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</si>
  <si>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</si>
  <si>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</si>
  <si>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</si>
  <si>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</si>
  <si>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</si>
  <si>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</si>
  <si>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</si>
  <si>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</si>
  <si>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</si>
  <si>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</si>
  <si>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</si>
  <si>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</si>
  <si>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</si>
  <si>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</si>
  <si>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</si>
  <si>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</si>
  <si>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</si>
  <si>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</si>
  <si>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</si>
  <si>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</si>
  <si>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</si>
  <si>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</si>
  <si>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</si>
  <si>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</si>
  <si>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</si>
  <si>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</si>
  <si>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</si>
  <si>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</si>
  <si>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</si>
  <si>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</si>
  <si>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</si>
  <si>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</si>
  <si>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</si>
  <si>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</si>
  <si>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</si>
  <si>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</si>
  <si>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</si>
  <si>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</si>
  <si>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</si>
  <si>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</si>
  <si>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</si>
  <si>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</si>
  <si>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</si>
  <si>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</si>
  <si>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</si>
  <si>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</si>
  <si>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</si>
  <si>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</si>
  <si>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</si>
  <si>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</si>
  <si>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</si>
  <si>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</si>
  <si>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</si>
  <si>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</si>
  <si>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</si>
  <si>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</si>
  <si>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</si>
  <si>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</si>
  <si>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</si>
  <si>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</si>
  <si>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</si>
  <si>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</si>
  <si>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</si>
  <si>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</si>
  <si>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</si>
  <si>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</si>
  <si>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</si>
  <si>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</si>
  <si>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</si>
  <si>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</si>
  <si>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</si>
  <si>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</si>
  <si>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</si>
  <si>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</si>
  <si>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</si>
  <si>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</si>
  <si>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</si>
  <si>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</si>
  <si>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</si>
  <si>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</si>
  <si>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</si>
  <si>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</si>
  <si>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</si>
  <si>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</si>
  <si>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</si>
  <si>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</si>
  <si>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</si>
  <si>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</si>
  <si>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</si>
  <si>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</si>
  <si>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</si>
  <si>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</si>
  <si>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</si>
  <si>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</si>
  <si>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</si>
  <si>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</si>
  <si>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</si>
  <si>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</si>
  <si>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</si>
  <si>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</si>
  <si>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</si>
  <si>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</si>
  <si>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</si>
  <si>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</si>
  <si>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</si>
  <si>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</si>
  <si>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</si>
  <si>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</si>
  <si>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</si>
  <si>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</si>
  <si>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</si>
  <si>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</si>
  <si>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</si>
  <si>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</si>
  <si>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</si>
  <si>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</si>
  <si>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</si>
  <si>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</si>
  <si>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</si>
  <si>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</si>
  <si>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</si>
  <si>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</si>
  <si>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</si>
  <si>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</si>
  <si>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</si>
  <si>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</si>
  <si>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</si>
  <si>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</si>
  <si>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</si>
  <si>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</si>
  <si>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</si>
  <si>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</si>
  <si>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</si>
  <si>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</si>
  <si>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</si>
  <si>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</si>
  <si>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</si>
  <si>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</si>
  <si>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</si>
  <si>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</si>
  <si>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</si>
  <si>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</si>
  <si>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</si>
  <si>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</si>
  <si>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</si>
  <si>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</si>
  <si>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</si>
  <si>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</si>
  <si>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</si>
  <si>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</si>
  <si>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</si>
  <si>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</si>
  <si>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</si>
  <si>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</si>
  <si>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</si>
  <si>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</si>
  <si>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</si>
  <si>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</si>
  <si>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</si>
  <si>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</si>
  <si>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</si>
  <si>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</si>
  <si>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</si>
  <si>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</si>
  <si>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</si>
  <si>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</si>
  <si>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</si>
  <si>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</si>
  <si>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</si>
  <si>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</si>
  <si>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</si>
  <si>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</si>
  <si>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</si>
  <si>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</si>
  <si>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</si>
  <si>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</si>
  <si>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</si>
  <si>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</si>
  <si>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</si>
  <si>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</si>
  <si>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</si>
  <si>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</si>
  <si>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</si>
  <si>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</si>
  <si>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</si>
  <si>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</si>
  <si>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</si>
  <si>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</si>
  <si>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</si>
  <si>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</si>
  <si>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</si>
  <si>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</si>
  <si>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</si>
  <si>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</si>
  <si>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</si>
  <si>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</si>
  <si>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</si>
  <si>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</si>
  <si>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</si>
  <si>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</si>
  <si>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</si>
  <si>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</si>
  <si>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</si>
  <si>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</si>
  <si>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</si>
  <si>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</si>
  <si>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</si>
  <si>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</si>
  <si>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</si>
  <si>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</si>
  <si>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</si>
  <si>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</si>
  <si>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</si>
  <si>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</si>
  <si>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</si>
  <si>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</si>
  <si>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</si>
  <si>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</si>
  <si>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</si>
  <si>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</si>
  <si>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</si>
  <si>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</si>
  <si>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</si>
  <si>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</si>
  <si>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</si>
  <si>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</si>
  <si>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</si>
  <si>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</si>
  <si>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</si>
  <si>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</si>
  <si>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</si>
  <si>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</si>
  <si>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</si>
  <si>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</si>
  <si>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</si>
  <si>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</si>
  <si>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</si>
  <si>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</si>
  <si>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</si>
  <si>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</si>
  <si>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</si>
  <si>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</si>
  <si>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</si>
  <si>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</si>
  <si>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</si>
  <si>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</si>
  <si>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</si>
  <si>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</si>
  <si>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</si>
  <si>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</si>
  <si>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</si>
  <si>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</si>
  <si>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</si>
  <si>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</si>
  <si>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</si>
  <si>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</si>
  <si>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</si>
  <si>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</si>
  <si>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</si>
  <si>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</si>
  <si>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</si>
  <si>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</si>
  <si>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</si>
  <si>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</si>
  <si>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</si>
  <si>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</si>
  <si>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</si>
  <si>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</si>
  <si>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</si>
  <si>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</si>
  <si>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</si>
  <si>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</si>
  <si>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</si>
  <si>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</si>
  <si>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</si>
  <si>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</si>
  <si>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</si>
  <si>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</si>
  <si>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</si>
  <si>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</si>
  <si>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</si>
  <si>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</si>
  <si>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</si>
  <si>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</si>
  <si>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</si>
  <si>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</si>
  <si>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</si>
  <si>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</si>
  <si>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</si>
  <si>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</si>
  <si>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</si>
  <si>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</si>
  <si>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</si>
  <si>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</si>
  <si>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</si>
  <si>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</si>
  <si>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</si>
  <si>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</si>
  <si>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</si>
  <si>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</si>
  <si>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</si>
  <si>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</si>
  <si>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</si>
  <si>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</si>
  <si>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</si>
  <si>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</si>
  <si>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</si>
  <si>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</si>
  <si>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</si>
  <si>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</si>
  <si>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</si>
  <si>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</si>
  <si>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</si>
  <si>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</si>
  <si>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</si>
  <si>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</si>
  <si>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</si>
  <si>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</si>
  <si>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</si>
  <si>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</si>
  <si>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</si>
  <si>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</si>
  <si>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</si>
  <si>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</si>
  <si>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</si>
  <si>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</si>
  <si>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</si>
  <si>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</si>
  <si>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</si>
  <si>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</si>
  <si>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</si>
  <si>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</si>
  <si>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</si>
  <si>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</si>
  <si>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</si>
  <si>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</si>
  <si>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</si>
  <si>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</si>
  <si>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</si>
  <si>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</si>
  <si>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</si>
  <si>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</si>
  <si>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</si>
  <si>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</si>
  <si>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</si>
  <si>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</si>
  <si>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</si>
  <si>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</si>
  <si>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</si>
  <si>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</si>
  <si>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</si>
  <si>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</si>
  <si>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</si>
  <si>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</si>
  <si>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</si>
  <si>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</si>
  <si>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</si>
  <si>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</si>
  <si>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</si>
  <si>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</si>
  <si>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</si>
  <si>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</si>
  <si>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</si>
  <si>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</si>
  <si>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</si>
  <si>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</si>
  <si>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</si>
  <si>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</si>
  <si>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</si>
  <si>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</si>
  <si>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</si>
  <si>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</si>
  <si>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</si>
  <si>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</si>
  <si>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</si>
  <si>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</si>
  <si>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</si>
  <si>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</si>
  <si>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</si>
  <si>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</si>
  <si>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</si>
  <si>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</si>
  <si>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</si>
  <si>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</si>
  <si>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</si>
  <si>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</si>
  <si>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</si>
  <si>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</si>
  <si>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</si>
  <si>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</si>
  <si>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</si>
  <si>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</si>
  <si>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</si>
  <si>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</si>
  <si>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</si>
  <si>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</si>
  <si>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</si>
  <si>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</si>
  <si>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</si>
  <si>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</si>
  <si>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</si>
  <si>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</si>
  <si>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</si>
  <si>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</si>
  <si>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</si>
  <si>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</si>
  <si>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</si>
  <si>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</si>
  <si>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</si>
  <si>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</si>
  <si>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</si>
  <si>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</si>
  <si>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</si>
  <si>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</si>
  <si>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</si>
  <si>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</si>
  <si>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</si>
  <si>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</si>
  <si>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</si>
  <si>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</si>
  <si>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</si>
  <si>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</si>
  <si>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</si>
  <si>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</si>
  <si>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</si>
  <si>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</si>
  <si>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</si>
  <si>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</si>
  <si>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</si>
  <si>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</si>
  <si>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</si>
  <si>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</si>
  <si>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</si>
  <si>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</si>
  <si>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</si>
  <si>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</si>
  <si>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</si>
  <si>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</si>
  <si>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</si>
  <si>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</si>
  <si>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</si>
  <si>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</si>
  <si>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</si>
  <si>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</si>
  <si>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</si>
  <si>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</si>
  <si>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</si>
  <si>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</si>
  <si>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</si>
  <si>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</si>
  <si>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</si>
  <si>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</si>
  <si>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</si>
  <si>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</si>
  <si>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</si>
  <si>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</si>
  <si>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</si>
  <si>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</si>
  <si>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</si>
  <si>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</si>
  <si>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</si>
  <si>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</si>
  <si>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</si>
  <si>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</si>
  <si>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</si>
  <si>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</si>
  <si>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</si>
  <si>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</si>
  <si>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</si>
  <si>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</si>
  <si>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</si>
  <si>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</si>
  <si>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</si>
  <si>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</si>
  <si>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</si>
  <si>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</si>
  <si>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</si>
  <si>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</si>
  <si>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</si>
  <si>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</si>
  <si>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</si>
  <si>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</si>
  <si>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</si>
  <si>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</si>
  <si>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</si>
  <si>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</si>
  <si>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</si>
  <si>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</si>
  <si>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</si>
  <si>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</si>
  <si>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</si>
  <si>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</si>
  <si>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</si>
  <si>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</si>
  <si>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</si>
  <si>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</si>
  <si>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</si>
  <si>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</si>
  <si>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</si>
  <si>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</si>
  <si>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</si>
  <si>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</si>
  <si>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</si>
  <si>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</si>
  <si>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</si>
  <si>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</si>
  <si>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</si>
  <si>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</si>
  <si>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</si>
  <si>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</si>
  <si>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</si>
  <si>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</si>
  <si>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</si>
  <si>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</si>
  <si>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</si>
  <si>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</si>
  <si>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</si>
  <si>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</si>
  <si>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</si>
  <si>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</si>
  <si>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</si>
  <si>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</si>
  <si>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</si>
  <si>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</si>
  <si>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</si>
  <si>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</si>
  <si>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</si>
  <si>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</si>
  <si>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</si>
  <si>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</si>
  <si>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</si>
  <si>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</si>
  <si>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</si>
  <si>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</si>
  <si>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</si>
  <si>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</si>
  <si>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</si>
  <si>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</si>
  <si>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</si>
  <si>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</si>
  <si>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</si>
  <si>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</si>
  <si>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</si>
  <si>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</si>
  <si>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</si>
  <si>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</si>
  <si>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</si>
  <si>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</si>
  <si>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</si>
  <si>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</si>
  <si>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</si>
  <si>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</si>
  <si>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</si>
  <si>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</si>
  <si>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</si>
  <si>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</si>
  <si>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</si>
  <si>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</si>
  <si>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</si>
  <si>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</si>
  <si>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</si>
  <si>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</si>
  <si>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</si>
  <si>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</si>
  <si>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</si>
  <si>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</si>
  <si>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</si>
  <si>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</si>
  <si>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</si>
  <si>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</si>
  <si>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</si>
  <si>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</si>
  <si>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</si>
  <si>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</si>
  <si>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</si>
  <si>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</si>
  <si>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</si>
  <si>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</si>
  <si>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</si>
  <si>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</si>
  <si>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</si>
  <si>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</si>
  <si>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</si>
  <si>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</si>
  <si>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</si>
  <si>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</si>
  <si>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</si>
  <si>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</si>
  <si>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</si>
  <si>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</si>
  <si>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</si>
  <si>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</si>
  <si>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</si>
  <si>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</si>
  <si>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</si>
  <si>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</si>
  <si>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</si>
  <si>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</si>
  <si>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</si>
  <si>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</si>
  <si>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</si>
  <si>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</si>
  <si>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</si>
  <si>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</si>
  <si>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</si>
  <si>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</si>
  <si>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</si>
  <si>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</si>
  <si>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</si>
  <si>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</si>
  <si>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</si>
  <si>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</si>
  <si>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</si>
  <si>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</si>
  <si>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</si>
  <si>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</si>
  <si>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</si>
  <si>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</si>
  <si>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</si>
  <si>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</si>
  <si>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</si>
  <si>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</si>
  <si>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</si>
  <si>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</si>
  <si>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</si>
  <si>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</si>
  <si>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</si>
  <si>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</si>
  <si>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</si>
  <si>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</si>
  <si>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</si>
  <si>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</si>
  <si>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</si>
  <si>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</si>
  <si>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</si>
  <si>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</si>
  <si>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</si>
  <si>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</si>
  <si>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</si>
  <si>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</si>
  <si>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</si>
  <si>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</si>
  <si>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</si>
  <si>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</si>
  <si>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</si>
  <si>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</si>
  <si>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</si>
  <si>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</si>
  <si>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</si>
  <si>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</si>
  <si>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</si>
  <si>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</si>
  <si>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</si>
  <si>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</si>
  <si>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</si>
  <si>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</si>
  <si>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</si>
  <si>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</si>
  <si>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</si>
  <si>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</si>
  <si>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</si>
  <si>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</si>
  <si>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</si>
  <si>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</si>
  <si>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</si>
  <si>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</si>
  <si>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</si>
  <si>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</si>
  <si>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</si>
  <si>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</si>
  <si>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</si>
  <si>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</si>
  <si>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</si>
  <si>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</si>
  <si>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</si>
  <si>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</si>
  <si>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</si>
  <si>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</si>
  <si>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</si>
  <si>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</si>
  <si>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</si>
  <si>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</si>
  <si>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</si>
  <si>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</si>
  <si>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</si>
  <si>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</si>
  <si>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</si>
  <si>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</si>
  <si>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</si>
  <si>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</si>
  <si>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</si>
  <si>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</si>
  <si>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</si>
  <si>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</si>
  <si>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</si>
  <si>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</si>
  <si>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</si>
  <si>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</si>
  <si>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</si>
  <si>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</si>
  <si>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</si>
  <si>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</si>
  <si>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</si>
  <si>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</si>
  <si>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</si>
  <si>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</si>
  <si>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</si>
  <si>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</si>
  <si>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</si>
  <si>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</si>
  <si>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</si>
  <si>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</si>
  <si>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</si>
  <si>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</si>
  <si>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</si>
  <si>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</si>
  <si>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</si>
  <si>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</si>
  <si>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</si>
  <si>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</si>
  <si>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</si>
  <si>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</si>
  <si>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</si>
  <si>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</si>
  <si>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</si>
  <si>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</si>
  <si>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</si>
  <si>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</si>
  <si>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</si>
  <si>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</si>
  <si>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</si>
  <si>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</si>
  <si>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</si>
  <si>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</si>
  <si>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</si>
  <si>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</si>
  <si>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</si>
  <si>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</si>
  <si>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</si>
  <si>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</si>
  <si>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</si>
  <si>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</si>
  <si>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</si>
  <si>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</si>
  <si>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</si>
  <si>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</si>
  <si>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</si>
  <si>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</si>
  <si>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</si>
  <si>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</si>
  <si>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</si>
  <si>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</si>
  <si>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</si>
  <si>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</si>
  <si>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</si>
  <si>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</si>
  <si>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</si>
  <si>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</si>
  <si>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</si>
  <si>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</si>
  <si>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</si>
  <si>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</si>
  <si>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</si>
  <si>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</si>
  <si>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</si>
  <si>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</si>
  <si>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</si>
  <si>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</si>
  <si>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</si>
  <si>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</si>
  <si>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</si>
  <si>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</si>
  <si>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</si>
  <si>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</si>
  <si>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</si>
  <si>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</si>
  <si>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</si>
  <si>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</si>
  <si>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</si>
  <si>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</si>
  <si>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</si>
  <si>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</si>
  <si>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</si>
  <si>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</si>
  <si>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</si>
  <si>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</si>
  <si>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</si>
  <si>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</si>
  <si>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</si>
  <si>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</si>
  <si>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</si>
  <si>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</si>
  <si>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</si>
  <si>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</si>
  <si>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</si>
  <si>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</si>
  <si>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</si>
  <si>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</si>
  <si>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</si>
  <si>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</si>
  <si>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</si>
  <si>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</si>
  <si>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</si>
  <si>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</si>
  <si>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</si>
  <si>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</si>
  <si>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</si>
  <si>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</si>
  <si>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</si>
  <si>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</si>
  <si>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</si>
  <si>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</si>
  <si>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</si>
  <si>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</si>
  <si>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</si>
  <si>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</si>
  <si>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</si>
  <si>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</si>
  <si>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</si>
  <si>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</si>
  <si>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</si>
  <si>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</si>
  <si>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</si>
  <si>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</si>
  <si>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</si>
  <si>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</si>
  <si>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</si>
  <si>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</si>
  <si>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</si>
  <si>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</si>
  <si>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</si>
  <si>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</si>
  <si>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</si>
  <si>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</si>
  <si>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</si>
  <si>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</si>
  <si>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</si>
  <si>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</si>
  <si>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</si>
  <si>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</si>
  <si>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</si>
  <si>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</si>
  <si>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</si>
  <si>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</si>
  <si>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</si>
  <si>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</si>
  <si>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</si>
  <si>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</si>
  <si>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</si>
  <si>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</si>
  <si>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</si>
  <si>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</si>
  <si>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</si>
  <si>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</si>
  <si>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</si>
  <si>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</si>
  <si>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</si>
  <si>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</si>
  <si>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</si>
  <si>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</si>
  <si>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</si>
  <si>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</si>
  <si>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</si>
  <si>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</si>
  <si>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</si>
  <si>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</si>
  <si>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</si>
  <si>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</si>
  <si>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</si>
  <si>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</si>
  <si>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</si>
  <si>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</si>
  <si>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</si>
  <si>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</si>
  <si>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</si>
  <si>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</si>
  <si>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</si>
  <si>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</si>
  <si>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</si>
  <si>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</si>
  <si>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</si>
  <si>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</si>
  <si>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</si>
  <si>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</si>
  <si>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</si>
  <si>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</si>
  <si>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</si>
  <si>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</si>
  <si>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</si>
  <si>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</si>
  <si>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</si>
  <si>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</si>
  <si>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</si>
  <si>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</si>
  <si>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</si>
  <si>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</si>
  <si>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</si>
  <si>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</si>
  <si>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</si>
  <si>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</si>
  <si>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</si>
  <si>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</si>
  <si>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</si>
  <si>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</si>
  <si>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</si>
  <si>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</si>
  <si>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</si>
  <si>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</si>
  <si>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</si>
  <si>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</si>
  <si>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</si>
  <si>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</si>
  <si>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</si>
  <si>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</si>
  <si>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</si>
  <si>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</si>
  <si>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</si>
  <si>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</si>
  <si>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</si>
  <si>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</si>
  <si>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</si>
  <si>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</si>
  <si>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</si>
  <si>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</si>
  <si>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</si>
  <si>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</si>
  <si>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</si>
  <si>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</si>
  <si>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</si>
  <si>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</si>
  <si>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</si>
  <si>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</si>
  <si>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</si>
  <si>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</si>
  <si>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</si>
  <si>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</si>
  <si>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</si>
  <si>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</si>
  <si>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</si>
  <si>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</si>
  <si>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</si>
  <si>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</si>
  <si>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</si>
  <si>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</si>
  <si>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</si>
  <si>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</si>
  <si>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</si>
  <si>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</si>
  <si>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</si>
  <si>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</si>
  <si>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</si>
  <si>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</si>
  <si>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</si>
  <si>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</si>
  <si>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</si>
  <si>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</si>
  <si>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</si>
  <si>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</si>
  <si>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</si>
  <si>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</si>
  <si>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</si>
  <si>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</si>
  <si>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</si>
  <si>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</si>
  <si>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</si>
  <si>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</si>
  <si>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</si>
  <si>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</si>
  <si>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</si>
  <si>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</si>
  <si>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</si>
  <si>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</si>
  <si>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</si>
  <si>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</si>
  <si>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</si>
  <si>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</si>
  <si>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</si>
  <si>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</si>
  <si>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</si>
  <si>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</si>
  <si>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</si>
  <si>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</si>
  <si>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</si>
  <si>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</si>
  <si>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</si>
  <si>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</si>
  <si>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</si>
  <si>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</si>
  <si>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</si>
  <si>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</si>
  <si>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</si>
  <si>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</si>
  <si>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</si>
  <si>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</si>
  <si>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</si>
  <si>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</si>
  <si>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</si>
  <si>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</si>
  <si>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</si>
  <si>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</si>
  <si>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</si>
  <si>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</si>
  <si>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</si>
  <si>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</si>
  <si>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</si>
  <si>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</si>
  <si>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</si>
  <si>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</si>
  <si>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</si>
  <si>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</si>
  <si>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</si>
  <si>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</si>
  <si>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</si>
  <si>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</si>
  <si>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</si>
  <si>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</si>
  <si>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</si>
  <si>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</si>
  <si>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</si>
  <si>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</si>
  <si>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</si>
  <si>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</si>
  <si>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</si>
  <si>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</si>
  <si>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</si>
  <si>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</si>
  <si>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</si>
  <si>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</si>
  <si>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</si>
  <si>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</si>
  <si>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</si>
  <si>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</si>
  <si>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</si>
  <si>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</si>
  <si>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</si>
  <si>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</si>
  <si>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</si>
  <si>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</si>
  <si>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</si>
  <si>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</si>
  <si>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</si>
  <si>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</si>
  <si>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</si>
  <si>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</si>
  <si>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</si>
  <si>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</si>
  <si>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</si>
  <si>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</si>
  <si>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</si>
  <si>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</si>
  <si>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</si>
  <si>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</si>
  <si>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</si>
  <si>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</si>
  <si>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</si>
  <si>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</si>
  <si>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</si>
  <si>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</si>
  <si>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</si>
  <si>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</si>
  <si>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</si>
  <si>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</si>
  <si>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</si>
  <si>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</si>
  <si>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</si>
  <si>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</si>
  <si>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</si>
  <si>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</si>
  <si>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</si>
  <si>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</si>
  <si>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</si>
  <si>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</si>
  <si>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</si>
  <si>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</si>
  <si>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</si>
  <si>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</si>
  <si>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</si>
  <si>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</si>
  <si>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</si>
  <si>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</si>
  <si>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</si>
  <si>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</si>
  <si>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</si>
  <si>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</si>
  <si>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</si>
  <si>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</si>
  <si>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</si>
  <si>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</si>
  <si>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</si>
  <si>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</si>
  <si>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</si>
  <si>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</si>
  <si>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</si>
  <si>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</si>
  <si>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</si>
  <si>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</si>
  <si>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</si>
  <si>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</si>
  <si>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</si>
  <si>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</si>
  <si>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</si>
  <si>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</si>
  <si>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</si>
  <si>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</si>
  <si>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</si>
  <si>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</si>
  <si>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</si>
  <si>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</si>
  <si>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</si>
  <si>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</si>
  <si>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</si>
  <si>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</si>
  <si>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</si>
  <si>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</si>
  <si>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</si>
  <si>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</si>
  <si>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</si>
  <si>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</si>
  <si>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</si>
  <si>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</si>
  <si>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</si>
  <si>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</si>
  <si>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</si>
  <si>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</si>
  <si>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</si>
  <si>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</si>
  <si>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</si>
  <si>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</si>
  <si>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</si>
  <si>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</si>
  <si>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</si>
  <si>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</si>
  <si>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</si>
  <si>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</si>
  <si>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</si>
  <si>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</si>
  <si>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</si>
  <si>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</si>
  <si>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</si>
  <si>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</si>
  <si>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</si>
  <si>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</si>
  <si>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</si>
  <si>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</si>
  <si>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</si>
  <si>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</si>
  <si>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</si>
  <si>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</si>
  <si>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</si>
  <si>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</si>
  <si>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</si>
  <si>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</si>
  <si>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</si>
  <si>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</si>
  <si>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</si>
  <si>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</si>
  <si>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</si>
  <si>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</si>
  <si>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</si>
  <si>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</si>
  <si>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</si>
  <si>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</si>
  <si>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</si>
  <si>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</si>
  <si>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</si>
  <si>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</si>
  <si>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</si>
  <si>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</si>
  <si>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</si>
  <si>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</si>
  <si>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</si>
  <si>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</si>
  <si>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</si>
  <si>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</si>
  <si>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</si>
  <si>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</si>
  <si>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</si>
  <si>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</si>
  <si>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</si>
  <si>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</si>
  <si>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</si>
  <si>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</si>
  <si>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</si>
  <si>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</si>
  <si>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</si>
  <si>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</si>
  <si>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</si>
  <si>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</si>
  <si>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</si>
  <si>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</si>
  <si>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</si>
  <si>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</si>
  <si>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</si>
  <si>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</si>
  <si>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</si>
  <si>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</si>
  <si>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</si>
  <si>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</si>
  <si>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</si>
  <si>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</si>
  <si>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</si>
  <si>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</si>
  <si>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</si>
  <si>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</si>
  <si>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</si>
  <si>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</si>
  <si>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</si>
  <si>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</si>
  <si>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</si>
  <si>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</si>
  <si>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</si>
  <si>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</si>
  <si>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</si>
  <si>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</si>
  <si>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</si>
  <si>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</si>
  <si>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</si>
  <si>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</si>
  <si>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</si>
  <si>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</si>
  <si>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</si>
  <si>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</si>
  <si>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</si>
  <si>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</si>
  <si>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</si>
  <si>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</si>
  <si>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</si>
  <si>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</si>
  <si>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</si>
  <si>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</si>
  <si>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</si>
  <si>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</si>
  <si>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</si>
  <si>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</si>
  <si>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</si>
  <si>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</si>
  <si>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</si>
  <si>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</si>
  <si>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</si>
  <si>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</si>
  <si>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</si>
  <si>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</si>
  <si>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</si>
  <si>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</si>
  <si>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</si>
  <si>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</si>
  <si>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</si>
  <si>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</si>
  <si>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</si>
  <si>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</si>
  <si>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</si>
  <si>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</si>
  <si>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</si>
  <si>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</si>
  <si>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</si>
  <si>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</si>
  <si>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</si>
  <si>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</si>
  <si>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</si>
  <si>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</si>
  <si>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</si>
  <si>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</si>
  <si>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</si>
  <si>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</si>
  <si>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</si>
  <si>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</si>
  <si>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</si>
  <si>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</si>
  <si>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</si>
  <si>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</si>
  <si>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</si>
  <si>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</si>
  <si>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</si>
  <si>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</si>
  <si>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</si>
  <si>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</si>
  <si>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</si>
  <si>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</si>
  <si>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</si>
  <si>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</si>
  <si>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</si>
  <si>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</si>
  <si>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</si>
  <si>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</si>
  <si>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</si>
  <si>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</si>
  <si>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</si>
  <si>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</si>
  <si>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</si>
  <si>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</si>
  <si>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</si>
  <si>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</si>
  <si>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</si>
  <si>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</si>
  <si>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</si>
  <si>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</si>
  <si>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</si>
  <si>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</si>
  <si>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</si>
  <si>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</si>
  <si>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</si>
  <si>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</si>
  <si>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</si>
  <si>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</si>
  <si>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</si>
  <si>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</si>
  <si>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</si>
  <si>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</si>
  <si>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</si>
  <si>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</si>
  <si>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</si>
  <si>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</si>
  <si>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</si>
  <si>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</si>
  <si>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</si>
  <si>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</si>
  <si>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</si>
  <si>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</si>
  <si>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</si>
  <si>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</si>
  <si>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</si>
  <si>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</si>
  <si>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</si>
  <si>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</si>
  <si>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</si>
  <si>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</si>
  <si>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</si>
  <si>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</si>
  <si>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</si>
  <si>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</si>
  <si>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</si>
  <si>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</si>
  <si>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</si>
  <si>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</si>
  <si>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</si>
  <si>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</si>
  <si>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</si>
  <si>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</si>
  <si>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</si>
  <si>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</si>
  <si>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</si>
  <si>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</si>
  <si>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</si>
  <si>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</si>
  <si>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</si>
  <si>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</si>
  <si>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</si>
  <si>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</si>
  <si>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</si>
  <si>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</si>
  <si>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</si>
  <si>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</si>
  <si>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</si>
  <si>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</si>
  <si>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</si>
  <si>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</si>
  <si>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</si>
  <si>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</si>
  <si>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</si>
  <si>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</si>
  <si>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</si>
  <si>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</si>
  <si>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</si>
  <si>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</si>
  <si>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</si>
  <si>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</si>
  <si>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</si>
  <si>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</si>
  <si>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</si>
  <si>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</si>
  <si>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</si>
  <si>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</si>
  <si>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</si>
  <si>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</si>
  <si>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</si>
  <si>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</si>
  <si>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</si>
  <si>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</si>
  <si>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</si>
  <si>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</si>
  <si>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</si>
  <si>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</si>
  <si>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</si>
  <si>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</si>
  <si>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</si>
  <si>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</si>
  <si>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</si>
  <si>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</si>
  <si>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</si>
  <si>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</si>
  <si>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</si>
  <si>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</si>
  <si>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</si>
  <si>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</si>
  <si>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</si>
  <si>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</si>
  <si>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</si>
  <si>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</si>
  <si>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</si>
  <si>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</si>
  <si>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</si>
  <si>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</si>
  <si>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</si>
  <si>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</si>
  <si>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</si>
  <si>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</si>
  <si>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</si>
  <si>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</si>
  <si>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</si>
  <si>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</si>
  <si>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</si>
  <si>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</si>
  <si>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</si>
  <si>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</si>
  <si>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</si>
  <si>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</si>
  <si>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</si>
  <si>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</si>
  <si>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</si>
  <si>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</si>
  <si>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</si>
  <si>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</si>
  <si>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</si>
  <si>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</si>
  <si>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</si>
  <si>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</si>
  <si>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</si>
  <si>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</si>
  <si>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</si>
  <si>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</si>
  <si>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</si>
  <si>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</si>
  <si>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</si>
  <si>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</si>
  <si>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</si>
  <si>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</si>
  <si>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</si>
  <si>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</si>
  <si>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</si>
  <si>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</si>
  <si>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</si>
  <si>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</si>
  <si>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</si>
  <si>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</si>
  <si>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</si>
  <si>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</si>
  <si>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</si>
  <si>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</si>
  <si>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</si>
  <si>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</si>
  <si>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</si>
  <si>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</si>
  <si>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</si>
  <si>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</si>
  <si>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</si>
  <si>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</si>
  <si>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</si>
  <si>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</si>
  <si>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</si>
  <si>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</si>
  <si>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</si>
  <si>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</si>
  <si>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</si>
  <si>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</si>
  <si>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</si>
  <si>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</si>
  <si>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</si>
  <si>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</si>
  <si>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</si>
  <si>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</si>
  <si>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</si>
  <si>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</si>
  <si>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</si>
  <si>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</si>
  <si>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</si>
  <si>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</si>
  <si>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</si>
  <si>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</si>
  <si>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</si>
  <si>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</si>
  <si>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</si>
  <si>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</si>
  <si>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</si>
  <si>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</si>
  <si>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</si>
  <si>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</si>
  <si>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</si>
  <si>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</si>
  <si>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</si>
  <si>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</si>
  <si>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</si>
  <si>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</si>
  <si>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</si>
  <si>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</si>
  <si>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</si>
  <si>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</si>
  <si>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</si>
  <si>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</si>
  <si>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</si>
  <si>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</si>
  <si>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</si>
  <si>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</si>
  <si>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</si>
  <si>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</si>
  <si>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</si>
  <si>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</si>
  <si>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</si>
  <si>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</si>
  <si>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</si>
  <si>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</si>
  <si>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</si>
  <si>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</si>
  <si>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</si>
  <si>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</si>
  <si>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</si>
  <si>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</si>
  <si>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</si>
  <si>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</si>
  <si>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</si>
  <si>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</si>
  <si>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</si>
  <si>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</si>
  <si>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</si>
  <si>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</si>
  <si>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</si>
  <si>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</si>
  <si>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</si>
  <si>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</si>
  <si>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</si>
  <si>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</si>
  <si>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</si>
  <si>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</si>
  <si>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</si>
  <si>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</si>
  <si>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</si>
  <si>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</si>
  <si>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</si>
  <si>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</si>
  <si>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</si>
  <si>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</si>
  <si>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</si>
  <si>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</si>
  <si>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</si>
  <si>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</si>
  <si>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</si>
  <si>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</si>
  <si>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</si>
  <si>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</si>
  <si>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</si>
  <si>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</si>
  <si>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</si>
  <si>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</si>
  <si>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</si>
  <si>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</si>
  <si>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</si>
  <si>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</si>
  <si>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</si>
  <si>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</si>
  <si>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</si>
  <si>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</si>
  <si>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</si>
  <si>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</si>
  <si>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</si>
  <si>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</si>
  <si>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</si>
  <si>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</si>
  <si>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</si>
  <si>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</si>
  <si>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</si>
  <si>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</si>
  <si>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</si>
  <si>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</si>
  <si>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</si>
  <si>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</si>
  <si>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</si>
  <si>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</si>
  <si>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</si>
  <si>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</si>
  <si>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</si>
  <si>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</si>
  <si>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</si>
  <si>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</si>
  <si>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</si>
  <si>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</si>
  <si>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</si>
  <si>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</si>
  <si>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</si>
  <si>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</si>
  <si>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</si>
  <si>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</si>
  <si>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</si>
  <si>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</si>
  <si>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</si>
  <si>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</si>
  <si>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</si>
  <si>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</si>
  <si>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</si>
  <si>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</si>
  <si>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</si>
  <si>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</si>
  <si>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</si>
  <si>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</si>
  <si>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</si>
  <si>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</si>
  <si>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</si>
  <si>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</si>
  <si>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</si>
  <si>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</si>
  <si>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</si>
  <si>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</si>
  <si>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</si>
  <si>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</si>
  <si>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</si>
  <si>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</si>
  <si>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</si>
  <si>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</si>
  <si>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</si>
  <si>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</si>
  <si>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</si>
  <si>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</si>
  <si>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</si>
  <si>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</si>
  <si>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</si>
  <si>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</si>
  <si>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</si>
  <si>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</si>
  <si>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</si>
  <si>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</si>
  <si>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</si>
  <si>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</si>
  <si>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</si>
  <si>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</si>
  <si>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</si>
  <si>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</si>
  <si>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</si>
  <si>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</si>
  <si>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</si>
  <si>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</si>
  <si>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</si>
  <si>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</si>
  <si>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</si>
  <si>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</si>
  <si>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</si>
  <si>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</si>
  <si>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</si>
  <si>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</si>
  <si>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</si>
  <si>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</si>
  <si>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</si>
  <si>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</si>
  <si>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</si>
  <si>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</si>
  <si>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</si>
  <si>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</si>
  <si>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</si>
  <si>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</si>
  <si>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</si>
  <si>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</si>
  <si>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</si>
  <si>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</si>
  <si>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</si>
  <si>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</si>
  <si>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</si>
  <si>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</si>
  <si>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</si>
  <si>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</si>
  <si>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</si>
  <si>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</si>
  <si>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</si>
  <si>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</si>
  <si>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</si>
  <si>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</si>
  <si>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</si>
  <si>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</si>
  <si>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</si>
  <si>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</si>
  <si>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</si>
  <si>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</si>
  <si>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</si>
  <si>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</si>
  <si>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</si>
  <si>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</si>
  <si>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</si>
  <si>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</si>
  <si>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</si>
  <si>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</si>
  <si>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</si>
  <si>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</si>
  <si>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</si>
  <si>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</si>
  <si>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</si>
  <si>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</si>
  <si>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</si>
  <si>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</si>
  <si>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</si>
  <si>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</si>
  <si>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</si>
  <si>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</si>
  <si>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</si>
  <si>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</si>
  <si>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</si>
  <si>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</si>
  <si>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</si>
  <si>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</si>
  <si>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</si>
  <si>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</si>
  <si>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</si>
  <si>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</si>
  <si>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</si>
  <si>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</si>
  <si>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</si>
  <si>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</si>
  <si>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</si>
  <si>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</si>
  <si>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</si>
  <si>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</si>
  <si>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</si>
  <si>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</si>
  <si>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</si>
  <si>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</si>
  <si>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</si>
  <si>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</si>
  <si>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</si>
  <si>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</si>
  <si>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</si>
  <si>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</si>
  <si>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</si>
  <si>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</si>
  <si>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</si>
  <si>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</si>
  <si>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</si>
  <si>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</si>
  <si>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</si>
  <si>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</si>
  <si>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</si>
  <si>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</si>
  <si>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</si>
  <si>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</si>
  <si>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</si>
  <si>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</si>
  <si>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</si>
  <si>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</si>
  <si>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</si>
  <si>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</si>
  <si>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</si>
  <si>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</si>
  <si>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</si>
  <si>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</si>
  <si>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</si>
  <si>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</si>
  <si>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</si>
  <si>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</si>
  <si>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</si>
  <si>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</si>
  <si>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</si>
  <si>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</si>
  <si>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</si>
  <si>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</si>
  <si>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</si>
  <si>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</si>
  <si>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</si>
  <si>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</si>
  <si>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</si>
  <si>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</si>
  <si>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</si>
  <si>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</si>
  <si>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</si>
  <si>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</si>
  <si>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</si>
  <si>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</si>
  <si>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</si>
  <si>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</si>
  <si>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</si>
  <si>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</si>
  <si>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</si>
  <si>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</si>
  <si>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</si>
  <si>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</si>
  <si>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</si>
  <si>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</si>
  <si>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</si>
  <si>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</si>
  <si>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</si>
  <si>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</si>
  <si>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</si>
  <si>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</si>
  <si>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</si>
  <si>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</si>
  <si>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</si>
  <si>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</si>
  <si>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</si>
  <si>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</si>
  <si>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</si>
  <si>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</si>
  <si>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</si>
  <si>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</si>
  <si>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</si>
  <si>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</si>
  <si>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</si>
  <si>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</si>
  <si>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</si>
  <si>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</si>
  <si>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</si>
  <si>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</si>
  <si>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</si>
  <si>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</si>
  <si>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</si>
  <si>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</si>
  <si>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</si>
  <si>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</si>
  <si>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</si>
  <si>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</si>
  <si>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</si>
  <si>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</si>
  <si>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</si>
  <si>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</si>
  <si>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</si>
  <si>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</si>
  <si>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</si>
  <si>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</si>
  <si>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</si>
  <si>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</si>
  <si>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</si>
  <si>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</si>
  <si>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</si>
  <si>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</si>
  <si>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</si>
  <si>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</si>
  <si>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</si>
  <si>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</si>
  <si>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</si>
  <si>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</si>
  <si>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</si>
  <si>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</si>
  <si>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</si>
  <si>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</si>
  <si>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</si>
  <si>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</si>
  <si>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</si>
  <si>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</si>
  <si>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</si>
  <si>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</si>
  <si>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</si>
  <si>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</si>
  <si>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</si>
  <si>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</si>
  <si>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</si>
  <si>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</si>
  <si>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</si>
  <si>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</si>
  <si>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</si>
  <si>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</si>
  <si>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</si>
  <si>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</si>
  <si>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</si>
  <si>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</si>
  <si>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</si>
  <si>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</si>
  <si>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</si>
  <si>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</si>
  <si>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</si>
  <si>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</si>
  <si>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</si>
  <si>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</si>
  <si>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</si>
  <si>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</si>
  <si>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</si>
  <si>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</si>
  <si>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</si>
  <si>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</si>
  <si>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</si>
  <si>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</si>
  <si>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</si>
  <si>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</si>
  <si>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</si>
  <si>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</si>
  <si>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</si>
  <si>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</si>
  <si>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</si>
  <si>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</si>
  <si>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</si>
  <si>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</si>
  <si>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</si>
  <si>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</si>
  <si>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</si>
  <si>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</si>
  <si>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</si>
  <si>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</si>
  <si>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</si>
  <si>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</si>
  <si>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</si>
  <si>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</si>
  <si>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</si>
  <si>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</si>
  <si>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</si>
  <si>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</si>
  <si>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</si>
  <si>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</si>
  <si>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</si>
  <si>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</si>
  <si>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</si>
  <si>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</si>
  <si>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</si>
  <si>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</si>
  <si>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</si>
  <si>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</si>
  <si>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</si>
  <si>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</si>
  <si>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</si>
  <si>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</si>
  <si>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</si>
  <si>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</si>
  <si>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</si>
  <si>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</si>
  <si>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</si>
  <si>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</si>
  <si>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</si>
  <si>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</si>
  <si>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</si>
  <si>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</si>
  <si>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</si>
  <si>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</si>
  <si>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</si>
  <si>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</si>
  <si>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</si>
  <si>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</si>
  <si>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</si>
  <si>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</si>
  <si>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</si>
  <si>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</si>
  <si>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</si>
  <si>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</si>
  <si>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</si>
  <si>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</si>
  <si>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</si>
  <si>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</si>
  <si>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</si>
  <si>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</si>
  <si>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</si>
  <si>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</si>
  <si>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</si>
  <si>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</si>
  <si>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</si>
  <si>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</si>
  <si>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</si>
  <si>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</si>
  <si>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</si>
  <si>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</si>
  <si>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</si>
  <si>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</si>
  <si>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</si>
  <si>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</si>
  <si>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</si>
  <si>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</si>
  <si>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</si>
  <si>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</si>
  <si>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</si>
  <si>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</si>
  <si>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</si>
  <si>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</si>
  <si>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</si>
  <si>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</si>
  <si>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</si>
  <si>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</si>
  <si>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</si>
  <si>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</si>
  <si>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</si>
  <si>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</si>
  <si>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</si>
  <si>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</si>
  <si>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</si>
  <si>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</si>
  <si>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</si>
  <si>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</si>
  <si>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</si>
  <si>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</si>
  <si>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</si>
  <si>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</si>
  <si>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</si>
  <si>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</si>
  <si>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</si>
  <si>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</si>
  <si>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</si>
  <si>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</si>
  <si>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</si>
  <si>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</si>
  <si>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</si>
  <si>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</si>
  <si>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</si>
  <si>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</si>
  <si>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</si>
  <si>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</si>
  <si>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</si>
  <si>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</si>
  <si>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</si>
  <si>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</si>
  <si>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</si>
  <si>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</si>
  <si>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</si>
  <si>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</si>
  <si>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</si>
  <si>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</si>
  <si>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</si>
  <si>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</si>
  <si>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</si>
  <si>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</si>
  <si>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</si>
  <si>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</si>
  <si>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</si>
  <si>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</si>
  <si>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</si>
  <si>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</si>
  <si>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</si>
  <si>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</si>
  <si>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</si>
  <si>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</si>
  <si>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</si>
  <si>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</si>
  <si>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</si>
  <si>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</si>
  <si>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</si>
  <si>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</si>
  <si>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</si>
  <si>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</si>
  <si>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</si>
  <si>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</si>
  <si>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</si>
  <si>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</si>
  <si>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</si>
  <si>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</si>
  <si>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</si>
  <si>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</si>
  <si>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</si>
  <si>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</si>
  <si>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</si>
  <si>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</si>
  <si>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</si>
  <si>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</si>
  <si>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</si>
  <si>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</si>
  <si>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</si>
  <si>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</si>
  <si>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</si>
  <si>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</si>
  <si>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</si>
  <si>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</si>
  <si>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</si>
  <si>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</si>
  <si>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</si>
  <si>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</si>
  <si>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</si>
  <si>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</si>
  <si>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</si>
  <si>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</si>
  <si>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</si>
  <si>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</si>
  <si>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</si>
  <si>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</si>
  <si>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</si>
  <si>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</si>
  <si>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</si>
  <si>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</si>
  <si>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</si>
  <si>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</si>
  <si>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</si>
  <si>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</si>
  <si>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</si>
  <si>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</si>
  <si>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</si>
  <si>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</si>
  <si>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</si>
  <si>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</si>
  <si>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</si>
  <si>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</si>
  <si>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</si>
  <si>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</si>
  <si>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</si>
  <si>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</si>
  <si>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</si>
  <si>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</si>
  <si>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</si>
  <si>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</si>
  <si>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</si>
  <si>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</si>
  <si>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</si>
  <si>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</si>
  <si>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</si>
  <si>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</si>
  <si>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</si>
  <si>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</si>
  <si>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</si>
  <si>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</si>
  <si>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</si>
  <si>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</si>
  <si>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</si>
  <si>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</si>
  <si>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</si>
  <si>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</si>
  <si>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</si>
  <si>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</si>
  <si>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</si>
  <si>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</si>
  <si>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</si>
  <si>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</si>
  <si>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</si>
  <si>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</si>
  <si>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</si>
  <si>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</si>
  <si>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</si>
  <si>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</si>
  <si>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</si>
  <si>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</si>
  <si>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</si>
  <si>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</si>
  <si>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</si>
  <si>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</si>
  <si>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</si>
  <si>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</si>
  <si>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</si>
  <si>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</si>
  <si>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</si>
  <si>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</si>
  <si>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</si>
  <si>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</si>
  <si>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</si>
  <si>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</si>
  <si>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</si>
  <si>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</si>
  <si>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</si>
  <si>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</si>
  <si>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</si>
  <si>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</si>
  <si>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</si>
  <si>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</si>
  <si>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</si>
  <si>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</si>
  <si>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</si>
  <si>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</si>
  <si>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</si>
  <si>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</si>
  <si>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</si>
  <si>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</si>
  <si>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</si>
  <si>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</si>
  <si>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</si>
  <si>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</si>
  <si>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</si>
  <si>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</si>
  <si>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</si>
  <si>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</si>
  <si>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</si>
  <si>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</si>
  <si>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</si>
  <si>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</si>
  <si>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</si>
  <si>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</si>
  <si>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</si>
  <si>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</si>
  <si>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</si>
  <si>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</si>
  <si>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</si>
  <si>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</si>
  <si>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</si>
  <si>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</si>
  <si>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</si>
  <si>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</si>
  <si>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</si>
  <si>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</si>
  <si>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</si>
  <si>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</si>
  <si>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</si>
  <si>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</si>
  <si>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</si>
  <si>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</si>
  <si>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</si>
  <si>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</si>
  <si>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</si>
  <si>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</si>
  <si>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</si>
  <si>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</si>
  <si>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</si>
  <si>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</si>
  <si>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</si>
  <si>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</si>
  <si>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</si>
  <si>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</si>
  <si>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</si>
  <si>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</si>
  <si>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</si>
  <si>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</si>
  <si>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</si>
  <si>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</si>
  <si>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</si>
  <si>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</si>
  <si>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</si>
  <si>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</si>
  <si>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</si>
  <si>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</si>
  <si>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</si>
  <si>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</si>
  <si>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</si>
  <si>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</si>
  <si>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</si>
  <si>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</si>
  <si>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</si>
  <si>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</si>
  <si>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</si>
  <si>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</si>
  <si>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</si>
  <si>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</si>
  <si>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</si>
  <si>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</si>
  <si>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</si>
  <si>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</si>
  <si>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</si>
  <si>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</si>
  <si>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</si>
  <si>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</si>
  <si>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</si>
  <si>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</si>
  <si>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</si>
  <si>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</si>
  <si>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</si>
  <si>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</si>
  <si>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</si>
  <si>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</si>
  <si>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</si>
  <si>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</si>
  <si>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</si>
  <si>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</si>
  <si>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</si>
  <si>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</si>
  <si>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</si>
  <si>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</si>
  <si>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</si>
  <si>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</si>
  <si>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</si>
  <si>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</si>
  <si>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</si>
  <si>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</si>
  <si>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</si>
  <si>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</si>
  <si>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</si>
  <si>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</si>
  <si>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</si>
  <si>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</si>
  <si>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</si>
  <si>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</si>
  <si>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</si>
  <si>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</si>
  <si>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</si>
  <si>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</si>
  <si>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</si>
  <si>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</si>
  <si>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</si>
  <si>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</si>
  <si>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</si>
  <si>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</si>
  <si>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</si>
  <si>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</si>
  <si>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</si>
  <si>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</si>
  <si>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</si>
  <si>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</si>
  <si>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</si>
  <si>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</si>
  <si>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</si>
  <si>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</si>
  <si>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</si>
  <si>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</si>
  <si>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</si>
  <si>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</si>
  <si>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</si>
  <si>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</si>
  <si>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</si>
  <si>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</si>
  <si>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</si>
  <si>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</si>
  <si>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</si>
  <si>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</si>
  <si>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</si>
  <si>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</si>
  <si>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</si>
  <si>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</si>
  <si>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</si>
  <si>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</si>
  <si>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</si>
  <si>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</si>
  <si>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</si>
  <si>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</si>
  <si>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</si>
  <si>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</si>
  <si>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</si>
  <si>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</si>
  <si>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</si>
  <si>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</si>
  <si>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</si>
  <si>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</si>
  <si>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</si>
  <si>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</si>
  <si>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</si>
  <si>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</si>
  <si>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</si>
  <si>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</si>
  <si>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</si>
  <si>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</si>
  <si>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</si>
  <si>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</si>
  <si>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</si>
  <si>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</si>
  <si>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</si>
  <si>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</si>
  <si>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</si>
  <si>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</si>
  <si>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</si>
  <si>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</si>
  <si>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</si>
  <si>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</si>
  <si>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</si>
  <si>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</si>
  <si>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</si>
  <si>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</si>
  <si>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</si>
  <si>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</si>
  <si>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</si>
  <si>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</si>
  <si>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</si>
  <si>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</si>
  <si>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</si>
  <si>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</si>
  <si>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</si>
  <si>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</si>
  <si>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</si>
  <si>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</si>
  <si>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</si>
  <si>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</si>
  <si>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</si>
  <si>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</si>
  <si>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</si>
  <si>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</si>
  <si>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</si>
  <si>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</si>
  <si>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</si>
  <si>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</si>
  <si>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</si>
  <si>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</si>
  <si>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</si>
  <si>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</si>
  <si>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</si>
  <si>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</si>
  <si>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</si>
  <si>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</si>
  <si>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</si>
  <si>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</si>
  <si>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</si>
  <si>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</si>
  <si>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</si>
  <si>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</si>
  <si>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</si>
  <si>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</si>
  <si>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</si>
  <si>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</si>
  <si>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</si>
  <si>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</si>
  <si>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</si>
  <si>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</si>
  <si>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</si>
  <si>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</si>
  <si>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</si>
  <si>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</si>
  <si>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</si>
  <si>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</si>
  <si>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</si>
  <si>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</si>
  <si>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</si>
  <si>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</si>
  <si>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</si>
  <si>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</si>
  <si>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</si>
  <si>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</si>
  <si>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</si>
  <si>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</si>
  <si>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</si>
  <si>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</si>
  <si>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</si>
  <si>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</si>
  <si>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</si>
  <si>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</si>
  <si>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</si>
  <si>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</si>
  <si>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</si>
  <si>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</si>
  <si>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</si>
  <si>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</si>
  <si>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</si>
  <si>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</si>
  <si>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</si>
  <si>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</si>
  <si>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</si>
  <si>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</si>
  <si>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</si>
  <si>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</si>
  <si>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</si>
  <si>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</si>
  <si>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</si>
  <si>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</si>
  <si>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</si>
  <si>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</si>
  <si>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</si>
  <si>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</si>
  <si>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</si>
  <si>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</si>
  <si>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</si>
  <si>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</si>
  <si>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</si>
  <si>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</si>
  <si>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</si>
  <si>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</si>
  <si>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</si>
  <si>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</si>
  <si>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</si>
  <si>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</si>
  <si>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</si>
  <si>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</si>
  <si>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</si>
  <si>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</si>
  <si>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</si>
  <si>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</si>
  <si>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</si>
  <si>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</si>
  <si>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</si>
  <si>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</si>
  <si>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</si>
  <si>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</si>
  <si>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</si>
  <si>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</si>
  <si>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</si>
  <si>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</si>
  <si>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</si>
  <si>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</si>
  <si>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</si>
  <si>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</si>
  <si>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</si>
  <si>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</si>
  <si>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</si>
  <si>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</si>
  <si>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</si>
  <si>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</si>
  <si>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</si>
  <si>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</si>
  <si>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</si>
  <si>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</si>
  <si>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</si>
  <si>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</si>
  <si>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</si>
  <si>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</si>
  <si>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</si>
  <si>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</si>
  <si>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</si>
  <si>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</si>
  <si>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</si>
  <si>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</si>
  <si>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</si>
  <si>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</si>
  <si>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</si>
  <si>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</si>
  <si>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</si>
  <si>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</si>
  <si>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</si>
  <si>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</si>
  <si>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</si>
  <si>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</si>
  <si>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</si>
  <si>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</si>
  <si>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</si>
  <si>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</si>
  <si>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</si>
  <si>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</si>
  <si>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</si>
  <si>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</si>
  <si>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</si>
  <si>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</si>
  <si>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</si>
  <si>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</si>
  <si>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</si>
  <si>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</si>
  <si>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</si>
  <si>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</si>
  <si>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</si>
  <si>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</si>
  <si>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</si>
  <si>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</si>
  <si>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</si>
  <si>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</si>
  <si>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</si>
  <si>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</si>
  <si>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</si>
  <si>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</si>
  <si>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</si>
  <si>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</si>
  <si>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</si>
  <si>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</si>
  <si>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</si>
  <si>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</si>
  <si>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</si>
  <si>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</si>
  <si>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</si>
  <si>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</si>
  <si>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</si>
  <si>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</si>
  <si>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</si>
  <si>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</si>
  <si>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</si>
  <si>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</si>
  <si>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</si>
  <si>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</si>
  <si>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</si>
  <si>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</si>
  <si>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</si>
  <si>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</si>
  <si>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</si>
  <si>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</si>
  <si>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</si>
  <si>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</si>
  <si>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</si>
  <si>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</si>
  <si>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</si>
  <si>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</si>
  <si>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</si>
  <si>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</si>
  <si>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</si>
  <si>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</si>
  <si>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</si>
  <si>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</si>
  <si>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</si>
  <si>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</si>
  <si>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</si>
  <si>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</si>
  <si>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</si>
  <si>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</si>
  <si>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</si>
  <si>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</si>
  <si>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</si>
  <si>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</si>
  <si>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</si>
  <si>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</si>
  <si>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</si>
  <si>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</si>
  <si>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</si>
  <si>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</si>
  <si>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</si>
  <si>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</si>
  <si>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</si>
  <si>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</si>
  <si>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</si>
  <si>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</si>
  <si>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</si>
  <si>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</si>
  <si>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</si>
  <si>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</si>
  <si>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</si>
  <si>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</si>
  <si>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</si>
  <si>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</si>
  <si>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</si>
  <si>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</si>
  <si>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</si>
  <si>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</si>
  <si>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</si>
  <si>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</si>
  <si>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</si>
  <si>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</si>
  <si>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</si>
  <si>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</si>
  <si>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</si>
  <si>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</si>
  <si>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</si>
  <si>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</si>
  <si>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</si>
  <si>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</si>
  <si>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</si>
  <si>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</si>
  <si>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</si>
  <si>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</si>
  <si>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</si>
  <si>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</si>
  <si>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</si>
  <si>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</si>
  <si>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</si>
  <si>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</si>
  <si>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</si>
  <si>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</si>
  <si>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</si>
  <si>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</si>
  <si>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</si>
  <si>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</si>
  <si>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</si>
  <si>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</si>
  <si>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</si>
  <si>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</si>
  <si>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</si>
  <si>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</si>
  <si>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</si>
  <si>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</si>
  <si>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</si>
  <si>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</si>
  <si>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</si>
  <si>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</si>
  <si>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</si>
  <si>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</si>
  <si>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</si>
  <si>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</si>
  <si>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</si>
  <si>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</si>
  <si>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</si>
  <si>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</si>
  <si>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</si>
  <si>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</si>
  <si>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</si>
  <si>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</si>
  <si>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</si>
  <si>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</si>
  <si>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</si>
  <si>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</si>
  <si>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</si>
  <si>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</si>
  <si>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</si>
  <si>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</si>
  <si>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</si>
  <si>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</si>
  <si>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</si>
  <si>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</si>
  <si>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</si>
  <si>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</si>
  <si>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</si>
  <si>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</si>
  <si>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</si>
  <si>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</si>
  <si>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</si>
  <si>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</si>
  <si>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</si>
  <si>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</si>
  <si>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</si>
  <si>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</si>
  <si>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</si>
  <si>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</si>
  <si>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</si>
  <si>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</si>
  <si>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</si>
  <si>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</si>
  <si>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</si>
  <si>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</si>
  <si>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</si>
  <si>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</si>
  <si>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</si>
  <si>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</si>
  <si>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</si>
  <si>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</si>
  <si>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</si>
  <si>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</si>
  <si>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</si>
  <si>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</si>
  <si>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</si>
  <si>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</si>
  <si>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</si>
  <si>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</si>
  <si>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</si>
  <si>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</si>
  <si>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</si>
  <si>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</si>
  <si>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</si>
  <si>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</si>
  <si>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</si>
  <si>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</si>
  <si>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</si>
  <si>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</si>
  <si>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</si>
  <si>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</si>
  <si>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</si>
  <si>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</si>
  <si>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</si>
  <si>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</si>
  <si>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</si>
  <si>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</si>
  <si>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</si>
  <si>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</si>
  <si>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</si>
  <si>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</si>
  <si>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</si>
  <si>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</si>
  <si>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</si>
  <si>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</si>
  <si>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</si>
  <si>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</si>
  <si>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</si>
  <si>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</si>
  <si>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</si>
  <si>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</si>
  <si>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</si>
  <si>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</si>
  <si>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</si>
  <si>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</si>
  <si>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</si>
  <si>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</si>
  <si>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</si>
  <si>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</si>
  <si>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</si>
  <si>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</si>
  <si>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</si>
  <si>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</si>
  <si>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</si>
  <si>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</si>
  <si>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</si>
  <si>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</si>
  <si>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</si>
  <si>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</si>
  <si>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</si>
  <si>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</si>
  <si>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</si>
  <si>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</si>
  <si>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</si>
  <si>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</si>
  <si>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</si>
  <si>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</si>
  <si>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</si>
  <si>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</si>
  <si>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</si>
  <si>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</si>
  <si>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</si>
  <si>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</si>
  <si>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</si>
  <si>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</si>
  <si>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</si>
  <si>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</si>
  <si>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</si>
  <si>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</si>
  <si>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</si>
  <si>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</si>
  <si>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</si>
  <si>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</si>
  <si>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</si>
  <si>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</si>
  <si>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</si>
  <si>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</si>
  <si>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</si>
  <si>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</si>
  <si>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</si>
  <si>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</si>
  <si>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</si>
  <si>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</si>
  <si>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</si>
  <si>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</si>
  <si>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</si>
  <si>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</si>
  <si>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</si>
  <si>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</si>
  <si>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</si>
  <si>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</si>
  <si>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</si>
  <si>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</si>
  <si>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</si>
  <si>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</si>
  <si>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</si>
  <si>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</si>
  <si>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</si>
  <si>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</si>
  <si>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</si>
  <si>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</si>
  <si>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</si>
  <si>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</si>
  <si>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</si>
  <si>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</si>
  <si>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</si>
  <si>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</si>
  <si>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</si>
  <si>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</si>
  <si>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</si>
  <si>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</si>
  <si>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</si>
  <si>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</si>
  <si>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</si>
  <si>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</si>
  <si>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</si>
  <si>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</si>
  <si>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</si>
  <si>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</si>
  <si>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</si>
  <si>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</si>
  <si>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</si>
  <si>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</si>
  <si>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</si>
  <si>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</si>
  <si>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</si>
  <si>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</si>
  <si>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</si>
  <si>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</si>
  <si>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</si>
  <si>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</si>
  <si>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</si>
  <si>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</si>
  <si>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</si>
  <si>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</si>
  <si>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</si>
  <si>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</si>
  <si>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</si>
  <si>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</si>
  <si>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</si>
  <si>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</si>
  <si>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</si>
  <si>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</si>
  <si>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</si>
  <si>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</si>
  <si>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</si>
  <si>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</si>
  <si>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</si>
  <si>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</si>
  <si>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</si>
  <si>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</si>
  <si>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</si>
  <si>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</si>
  <si>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</si>
  <si>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</si>
  <si>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</si>
  <si>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</si>
  <si>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</si>
  <si>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</si>
  <si>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</si>
  <si>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</si>
  <si>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</si>
  <si>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</si>
  <si>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</si>
  <si>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</si>
  <si>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</si>
  <si>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</si>
  <si>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</si>
  <si>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</si>
  <si>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</si>
  <si>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</si>
  <si>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</si>
  <si>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</si>
  <si>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</si>
  <si>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</si>
  <si>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</si>
  <si>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</si>
  <si>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</si>
  <si>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</si>
  <si>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</si>
  <si>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</si>
  <si>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</si>
  <si>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</si>
  <si>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</si>
  <si>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</si>
  <si>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</si>
  <si>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</si>
  <si>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</si>
  <si>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</si>
  <si>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</si>
  <si>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</si>
  <si>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</si>
  <si>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</si>
  <si>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</si>
  <si>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</si>
  <si>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</si>
  <si>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</si>
  <si>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</si>
  <si>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</si>
  <si>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</si>
  <si>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</si>
  <si>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</si>
  <si>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</si>
  <si>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</si>
  <si>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</si>
  <si>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</si>
  <si>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</si>
  <si>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</si>
  <si>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</si>
  <si>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</si>
  <si>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</si>
  <si>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</si>
  <si>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</si>
  <si>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</si>
  <si>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</si>
  <si>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</si>
  <si>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</si>
  <si>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</si>
  <si>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</si>
  <si>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</si>
  <si>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</si>
  <si>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</si>
  <si>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</si>
  <si>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</si>
  <si>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</si>
  <si>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</si>
  <si>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</si>
  <si>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</si>
  <si>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</si>
  <si>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</si>
  <si>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</si>
  <si>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</si>
  <si>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</si>
  <si>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</si>
  <si>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</si>
  <si>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</si>
  <si>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</si>
  <si>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</si>
  <si>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</si>
  <si>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</si>
  <si>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</si>
  <si>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</si>
  <si>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</si>
  <si>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</si>
  <si>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</si>
  <si>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</si>
  <si>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</si>
  <si>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</si>
  <si>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</si>
  <si>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</si>
  <si>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</si>
  <si>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</si>
  <si>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</si>
  <si>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</si>
  <si>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</si>
  <si>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</si>
  <si>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</si>
  <si>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</si>
  <si>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</si>
  <si>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</si>
  <si>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</si>
  <si>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</si>
  <si>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</si>
  <si>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</si>
  <si>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</si>
  <si>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</si>
  <si>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</si>
  <si>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</si>
  <si>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</si>
  <si>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</si>
  <si>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</si>
  <si>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</si>
  <si>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</si>
  <si>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</si>
  <si>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</si>
  <si>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</si>
  <si>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</si>
  <si>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</si>
  <si>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</si>
  <si>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</si>
  <si>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</si>
  <si>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</si>
  <si>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</si>
  <si>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</si>
  <si>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</si>
  <si>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</si>
  <si>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</si>
  <si>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</si>
  <si>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</si>
  <si>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</si>
  <si>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</si>
  <si>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</si>
  <si>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</si>
  <si>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</si>
  <si>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</si>
  <si>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</si>
  <si>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</si>
  <si>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</si>
  <si>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</si>
  <si>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</si>
  <si>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</si>
  <si>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</si>
  <si>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</si>
  <si>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</si>
  <si>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</si>
  <si>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</si>
  <si>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</si>
  <si>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</si>
  <si>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</si>
  <si>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</si>
  <si>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</si>
  <si>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</si>
  <si>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</si>
  <si>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</si>
  <si>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</si>
  <si>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</si>
  <si>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</si>
  <si>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</si>
  <si>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</si>
  <si>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</si>
  <si>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</si>
  <si>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</si>
  <si>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</si>
  <si>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</si>
  <si>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</si>
  <si>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</si>
  <si>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</si>
  <si>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</si>
  <si>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</si>
  <si>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</si>
  <si>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</si>
  <si>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</si>
  <si>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</si>
  <si>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</si>
  <si>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</si>
  <si>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</si>
  <si>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</si>
  <si>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</si>
  <si>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</si>
  <si>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</si>
  <si>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</si>
  <si>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</si>
  <si>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</si>
  <si>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</si>
  <si>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</si>
  <si>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</si>
  <si>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</si>
  <si>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</si>
  <si>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</si>
  <si>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</si>
  <si>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</si>
  <si>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</si>
  <si>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</si>
  <si>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</si>
  <si>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</si>
  <si>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</si>
  <si>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</si>
  <si>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</si>
  <si>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</si>
  <si>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</si>
  <si>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</si>
  <si>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</si>
  <si>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</si>
  <si>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</si>
  <si>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</si>
  <si>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</si>
  <si>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</si>
  <si>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</si>
  <si>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</si>
  <si>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</si>
  <si>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</si>
  <si>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</si>
  <si>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</si>
  <si>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</si>
  <si>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</si>
  <si>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</si>
  <si>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</si>
  <si>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</si>
  <si>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</si>
  <si>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</si>
  <si>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</si>
  <si>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</si>
  <si>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</si>
  <si>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</si>
  <si>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</si>
  <si>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</si>
  <si>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</si>
  <si>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</si>
  <si>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</si>
  <si>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</si>
  <si>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</si>
  <si>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</si>
  <si>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</si>
  <si>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</si>
  <si>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</si>
  <si>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</si>
  <si>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</si>
  <si>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</si>
  <si>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</si>
  <si>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</si>
  <si>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</si>
  <si>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</si>
  <si>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</si>
  <si>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</si>
  <si>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</si>
  <si>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</si>
  <si>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</si>
  <si>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</si>
  <si>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</si>
  <si>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</si>
  <si>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</si>
  <si>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</si>
  <si>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</si>
  <si>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</si>
  <si>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</si>
  <si>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</si>
  <si>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</si>
  <si>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</si>
  <si>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</si>
  <si>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</si>
  <si>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</si>
  <si>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</si>
  <si>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</si>
  <si>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</si>
  <si>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</si>
  <si>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</si>
  <si>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</si>
  <si>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</si>
  <si>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</si>
  <si>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</si>
  <si>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</si>
  <si>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</si>
  <si>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</si>
  <si>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</si>
  <si>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</si>
  <si>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</si>
  <si>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</si>
  <si>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</si>
  <si>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</si>
  <si>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</si>
  <si>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</si>
  <si>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</si>
  <si>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</si>
  <si>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</si>
  <si>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</si>
  <si>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</si>
  <si>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</si>
  <si>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</si>
  <si>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</si>
  <si>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</si>
  <si>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</si>
  <si>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</si>
  <si>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</si>
  <si>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</si>
  <si>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</si>
  <si>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</si>
  <si>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</si>
  <si>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</si>
  <si>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</si>
  <si>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</si>
  <si>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</si>
  <si>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</si>
  <si>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</si>
  <si>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</si>
  <si>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</si>
  <si>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</si>
  <si>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</si>
  <si>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</si>
  <si>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</si>
  <si>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</si>
  <si>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</si>
  <si>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</si>
  <si>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</si>
  <si>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</si>
  <si>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</si>
  <si>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</si>
  <si>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</si>
  <si>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</si>
  <si>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</si>
  <si>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</si>
  <si>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</si>
  <si>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</si>
  <si>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</si>
  <si>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</si>
  <si>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</si>
  <si>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</si>
  <si>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</si>
  <si>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</si>
  <si>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</si>
  <si>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</si>
  <si>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</si>
  <si>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</si>
  <si>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</si>
  <si>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</si>
  <si>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</si>
  <si>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</si>
  <si>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</si>
  <si>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</si>
  <si>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</si>
  <si>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</si>
  <si>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</si>
  <si>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</si>
  <si>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</si>
  <si>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</si>
  <si>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</si>
  <si>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</si>
  <si>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</si>
  <si>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</si>
  <si>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</si>
  <si>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</si>
  <si>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</si>
  <si>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</si>
  <si>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</si>
  <si>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</si>
  <si>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</si>
  <si>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</si>
  <si>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</si>
  <si>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</si>
  <si>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</si>
  <si>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</si>
  <si>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</si>
  <si>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</si>
  <si>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</si>
  <si>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</si>
  <si>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</si>
  <si>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</si>
  <si>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</si>
  <si>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</si>
  <si>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</si>
  <si>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</si>
  <si>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</si>
  <si>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</si>
  <si>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</si>
  <si>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</si>
  <si>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</si>
  <si>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</si>
  <si>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</si>
  <si>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</si>
  <si>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</si>
  <si>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</si>
  <si>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</si>
  <si>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</si>
  <si>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</si>
  <si>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</si>
  <si>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</si>
  <si>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</si>
  <si>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</si>
  <si>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</si>
  <si>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</si>
  <si>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</si>
  <si>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</si>
  <si>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</si>
  <si>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</si>
  <si>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</si>
  <si>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</si>
  <si>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</si>
  <si>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</si>
  <si>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</si>
  <si>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</si>
  <si>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</si>
  <si>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</si>
  <si>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</si>
  <si>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</si>
  <si>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</si>
  <si>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</si>
  <si>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</si>
  <si>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</si>
  <si>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</si>
  <si>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</si>
  <si>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</si>
  <si>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</si>
  <si>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</si>
  <si>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</si>
  <si>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</si>
  <si>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</si>
  <si>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</si>
  <si>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</si>
  <si>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</si>
  <si>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</si>
  <si>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</si>
  <si>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</si>
  <si>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</si>
  <si>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</si>
  <si>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</si>
  <si>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</si>
  <si>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</si>
  <si>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</si>
  <si>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</si>
  <si>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</si>
  <si>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</si>
  <si>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</si>
  <si>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</si>
  <si>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</si>
  <si>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</si>
  <si>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</si>
  <si>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</si>
  <si>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</si>
  <si>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</si>
  <si>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</si>
  <si>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</si>
  <si>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</si>
  <si>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</si>
  <si>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</si>
  <si>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</si>
  <si>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</si>
  <si>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</si>
  <si>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</si>
  <si>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</si>
  <si>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</si>
  <si>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</si>
  <si>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</si>
  <si>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</si>
  <si>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</si>
  <si>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</si>
  <si>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</si>
  <si>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</si>
  <si>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</si>
  <si>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</si>
  <si>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</si>
  <si>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</si>
  <si>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</si>
  <si>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</si>
  <si>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</si>
  <si>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</si>
  <si>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</si>
  <si>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</si>
  <si>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</si>
  <si>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</si>
  <si>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</si>
  <si>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</si>
  <si>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</si>
  <si>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</si>
  <si>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</si>
  <si>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</si>
  <si>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</si>
  <si>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</si>
  <si>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</si>
  <si>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</si>
  <si>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</si>
  <si>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</si>
  <si>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</si>
  <si>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</si>
  <si>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</si>
  <si>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</si>
  <si>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</si>
  <si>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</si>
  <si>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</si>
  <si>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</si>
  <si>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</si>
  <si>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</si>
  <si>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</si>
  <si>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</si>
  <si>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</si>
  <si>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</si>
  <si>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</si>
  <si>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</si>
  <si>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</si>
  <si>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</si>
  <si>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</si>
  <si>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</si>
  <si>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</si>
  <si>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</si>
  <si>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</si>
  <si>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</si>
  <si>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</si>
  <si>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</si>
  <si>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</si>
  <si>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</si>
  <si>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</si>
  <si>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</si>
  <si>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</si>
  <si>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</si>
  <si>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</si>
  <si>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</si>
  <si>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</si>
  <si>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</si>
  <si>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</si>
  <si>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</si>
  <si>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</si>
  <si>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</si>
  <si>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</si>
  <si>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</si>
  <si>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</si>
  <si>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</si>
  <si>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</si>
  <si>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</si>
  <si>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</si>
  <si>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</si>
  <si>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</si>
  <si>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</si>
  <si>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</si>
  <si>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</si>
  <si>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</si>
  <si>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</si>
  <si>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</si>
  <si>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</si>
  <si>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</si>
  <si>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</si>
  <si>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</si>
  <si>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</si>
  <si>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</si>
  <si>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</si>
  <si>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</si>
  <si>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</si>
  <si>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</si>
  <si>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</si>
  <si>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</si>
  <si>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</si>
  <si>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</si>
  <si>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</si>
  <si>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</si>
  <si>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</si>
  <si>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</si>
  <si>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</si>
  <si>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</si>
  <si>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</si>
  <si>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</si>
  <si>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</si>
  <si>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</si>
  <si>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</si>
  <si>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</si>
  <si>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</si>
  <si>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</si>
  <si>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</si>
  <si>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</si>
  <si>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</si>
  <si>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</si>
  <si>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</si>
  <si>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</si>
  <si>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</si>
  <si>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</si>
  <si>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</si>
  <si>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</si>
  <si>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</si>
  <si>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</si>
  <si>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</si>
  <si>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</si>
  <si>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</si>
  <si>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</si>
  <si>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</si>
  <si>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</si>
  <si>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</si>
  <si>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</si>
  <si>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</si>
  <si>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</si>
  <si>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</si>
  <si>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</si>
  <si>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</si>
  <si>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</si>
  <si>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</si>
  <si>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</si>
  <si>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</si>
  <si>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</si>
  <si>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</si>
  <si>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</si>
  <si>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</si>
  <si>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</si>
  <si>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</si>
  <si>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</si>
  <si>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</si>
  <si>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</si>
  <si>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</si>
  <si>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</si>
  <si>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</si>
  <si>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</si>
  <si>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</si>
  <si>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</si>
  <si>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</si>
  <si>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</si>
  <si>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</si>
  <si>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</si>
  <si>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</si>
  <si>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</si>
  <si>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</si>
  <si>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</si>
  <si>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</si>
  <si>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</si>
  <si>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</si>
  <si>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</si>
  <si>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</si>
  <si>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</si>
  <si>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</si>
  <si>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</si>
  <si>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</si>
  <si>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</si>
  <si>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</si>
  <si>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</si>
  <si>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</si>
  <si>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</si>
  <si>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</si>
  <si>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</si>
  <si>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</si>
  <si>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</si>
  <si>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</si>
  <si>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</si>
  <si>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</si>
  <si>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</si>
  <si>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</si>
  <si>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</si>
  <si>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</si>
  <si>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</si>
  <si>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</si>
  <si>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</si>
  <si>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</si>
  <si>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</si>
  <si>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</si>
  <si>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</si>
  <si>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</si>
  <si>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</si>
  <si>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</si>
  <si>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</si>
  <si>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</si>
  <si>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</si>
  <si>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</si>
  <si>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</si>
  <si>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</si>
  <si>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</si>
  <si>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</si>
  <si>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</si>
  <si>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</si>
  <si>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</si>
  <si>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</si>
  <si>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</si>
  <si>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</si>
  <si>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</si>
  <si>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</si>
  <si>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</si>
  <si>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</si>
  <si>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</si>
  <si>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</si>
  <si>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</si>
  <si>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</si>
  <si>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</si>
  <si>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</si>
  <si>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</si>
  <si>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</si>
  <si>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</si>
  <si>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</si>
  <si>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</si>
  <si>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</si>
  <si>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</si>
  <si>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</si>
  <si>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</si>
  <si>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</si>
  <si>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</si>
  <si>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</si>
  <si>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</si>
  <si>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</si>
  <si>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</si>
  <si>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</si>
  <si>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</si>
  <si>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</si>
  <si>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</si>
  <si>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</si>
  <si>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</si>
  <si>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</si>
  <si>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</si>
  <si>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</si>
  <si>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</si>
  <si>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</si>
  <si>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</si>
  <si>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</si>
  <si>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</si>
  <si>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</si>
  <si>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</si>
  <si>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</si>
  <si>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</si>
  <si>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</si>
  <si>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</si>
  <si>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</si>
  <si>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</si>
  <si>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</si>
  <si>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</si>
  <si>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</si>
  <si>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</si>
  <si>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</si>
  <si>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</si>
  <si>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</si>
  <si>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</si>
  <si>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</si>
  <si>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</si>
  <si>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</si>
  <si>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</si>
  <si>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</si>
  <si>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</si>
  <si>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</si>
  <si>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</si>
  <si>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</si>
  <si>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</si>
  <si>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</si>
  <si>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</si>
  <si>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</si>
  <si>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</si>
  <si>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</si>
  <si>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</si>
  <si>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</si>
  <si>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</si>
  <si>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</si>
  <si>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</si>
  <si>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</si>
  <si>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</si>
  <si>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</si>
  <si>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</si>
  <si>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</si>
  <si>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</si>
  <si>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</si>
  <si>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</si>
  <si>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</si>
  <si>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</si>
  <si>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</si>
  <si>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</si>
  <si>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</si>
  <si>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</si>
  <si>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</si>
  <si>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</si>
  <si>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</si>
  <si>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</si>
  <si>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</si>
  <si>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</si>
  <si>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</si>
  <si>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</si>
  <si>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</si>
  <si>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</si>
  <si>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</si>
  <si>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</si>
  <si>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</si>
  <si>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</si>
  <si>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</si>
  <si>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</si>
  <si>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</si>
  <si>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</si>
  <si>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</si>
  <si>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</si>
  <si>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</si>
  <si>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</si>
  <si>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</si>
  <si>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</si>
  <si>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</si>
  <si>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</si>
  <si>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</si>
  <si>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</si>
  <si>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</si>
  <si>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</si>
  <si>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</si>
  <si>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</si>
  <si>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</si>
  <si>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</si>
  <si>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</si>
  <si>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</si>
  <si>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</si>
  <si>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</si>
  <si>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</si>
  <si>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</si>
  <si>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</si>
  <si>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</si>
  <si>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</si>
  <si>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</si>
  <si>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</si>
  <si>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</si>
  <si>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</si>
  <si>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</si>
  <si>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</si>
  <si>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</si>
  <si>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</si>
  <si>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</si>
  <si>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</si>
  <si>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</si>
  <si>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</si>
  <si>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</si>
  <si>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</si>
  <si>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</si>
  <si>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</si>
  <si>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</si>
  <si>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</si>
  <si>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</si>
  <si>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</si>
  <si>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</si>
  <si>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</si>
  <si>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</si>
  <si>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</si>
  <si>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</si>
  <si>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</si>
  <si>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</si>
  <si>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</si>
  <si>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</si>
  <si>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</si>
  <si>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</si>
  <si>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</si>
  <si>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</si>
  <si>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</si>
  <si>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</si>
  <si>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</si>
  <si>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</si>
  <si>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</si>
  <si>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</si>
  <si>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</si>
  <si>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</si>
  <si>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</si>
  <si>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</si>
  <si>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</si>
  <si>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</si>
  <si>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</si>
  <si>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</si>
  <si>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</si>
  <si>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</si>
  <si>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</si>
  <si>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</si>
  <si>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</si>
  <si>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</si>
  <si>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</si>
  <si>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</si>
  <si>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</si>
  <si>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</si>
  <si>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</si>
  <si>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</si>
  <si>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</si>
  <si>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</si>
  <si>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</si>
  <si>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</si>
  <si>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</si>
  <si>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</si>
  <si>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</si>
  <si>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</si>
  <si>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</si>
  <si>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</si>
  <si>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</si>
  <si>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</si>
  <si>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</si>
  <si>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</si>
  <si>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</si>
  <si>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</si>
  <si>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</si>
  <si>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</si>
  <si>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</si>
  <si>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</si>
  <si>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</si>
  <si>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</si>
  <si>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</si>
  <si>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</si>
  <si>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</si>
  <si>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</si>
  <si>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</si>
  <si>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</si>
  <si>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</si>
  <si>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</si>
  <si>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</si>
  <si>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</si>
  <si>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</si>
  <si>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</si>
  <si>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</si>
  <si>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</si>
  <si>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</si>
  <si>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</si>
  <si>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</si>
  <si>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</si>
  <si>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</si>
  <si>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</si>
  <si>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</si>
  <si>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</si>
  <si>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</si>
  <si>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</si>
  <si>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</si>
  <si>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</si>
  <si>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</si>
  <si>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</si>
  <si>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</si>
  <si>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</si>
  <si>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</si>
  <si>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</si>
  <si>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</si>
  <si>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</si>
  <si>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</si>
  <si>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</si>
  <si>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</si>
  <si>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</si>
  <si>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</si>
  <si>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</si>
  <si>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</si>
  <si>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</si>
  <si>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</si>
  <si>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</si>
  <si>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</si>
  <si>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</si>
  <si>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</si>
  <si>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</si>
  <si>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</si>
  <si>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</si>
  <si>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</si>
  <si>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</si>
  <si>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</si>
  <si>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</si>
  <si>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</si>
  <si>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</si>
  <si>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</si>
  <si>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</si>
  <si>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</si>
  <si>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</si>
  <si>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</si>
  <si>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</si>
  <si>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</si>
  <si>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</si>
  <si>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</si>
  <si>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</si>
  <si>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</si>
  <si>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</si>
  <si>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</si>
  <si>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</si>
  <si>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</si>
  <si>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</si>
  <si>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</si>
  <si>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</si>
  <si>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</si>
  <si>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</si>
  <si>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</si>
  <si>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</si>
  <si>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</si>
  <si>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</si>
  <si>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</si>
  <si>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</si>
  <si>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</si>
  <si>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</si>
  <si>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</si>
  <si>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</si>
  <si>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</si>
  <si>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</si>
  <si>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</si>
  <si>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</si>
  <si>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</si>
  <si>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</si>
  <si>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</si>
  <si>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</si>
  <si>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</si>
  <si>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</si>
  <si>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</si>
  <si>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</si>
  <si>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</si>
  <si>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</si>
  <si>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</si>
  <si>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</si>
  <si>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</si>
  <si>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</si>
  <si>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</si>
  <si>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</si>
  <si>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</si>
  <si>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</si>
  <si>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</si>
  <si>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</si>
  <si>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</si>
  <si>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</si>
  <si>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</si>
  <si>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</si>
  <si>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</si>
  <si>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</si>
  <si>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</si>
  <si>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</si>
  <si>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</si>
  <si>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</si>
  <si>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</si>
  <si>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</si>
  <si>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</si>
  <si>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</si>
  <si>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</si>
  <si>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</si>
  <si>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</si>
  <si>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</si>
  <si>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</si>
  <si>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</si>
  <si>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</si>
  <si>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</si>
  <si>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</si>
  <si>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</si>
  <si>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</si>
  <si>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</si>
  <si>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</si>
  <si>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</si>
  <si>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</si>
  <si>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</si>
  <si>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</si>
  <si>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</si>
  <si>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</si>
  <si>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</si>
  <si>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</si>
  <si>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</si>
  <si>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</si>
  <si>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</si>
  <si>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</si>
  <si>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</si>
  <si>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</si>
  <si>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</si>
  <si>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</si>
  <si>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</si>
  <si>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</si>
  <si>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</si>
  <si>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</si>
  <si>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</si>
  <si>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</si>
  <si>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</si>
  <si>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</si>
  <si>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</si>
  <si>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</si>
  <si>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</si>
  <si>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</si>
  <si>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</si>
  <si>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</si>
  <si>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</si>
  <si>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</si>
  <si>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</si>
  <si>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</si>
  <si>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</si>
  <si>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</si>
  <si>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</si>
  <si>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</si>
  <si>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</si>
  <si>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</si>
  <si>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</si>
  <si>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</si>
  <si>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</si>
  <si>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</si>
  <si>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</si>
  <si>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</si>
  <si>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</si>
  <si>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</si>
  <si>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</si>
  <si>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</si>
  <si>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</si>
  <si>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</si>
  <si>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</si>
  <si>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</si>
  <si>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</si>
  <si>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</si>
  <si>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</si>
  <si>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</si>
  <si>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</si>
  <si>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</si>
  <si>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</si>
  <si>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</si>
  <si>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</si>
  <si>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</si>
  <si>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</si>
  <si>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</si>
  <si>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</si>
  <si>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</si>
  <si>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</si>
  <si>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</si>
  <si>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</si>
  <si>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</si>
  <si>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</si>
  <si>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</si>
  <si>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</si>
  <si>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</si>
  <si>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</si>
  <si>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</si>
  <si>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</si>
  <si>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</si>
  <si>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</si>
  <si>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</si>
  <si>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</si>
  <si>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</si>
  <si>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</si>
  <si>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</si>
  <si>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</si>
  <si>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</si>
  <si>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</si>
  <si>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</si>
  <si>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</si>
  <si>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</si>
  <si>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</si>
  <si>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</si>
  <si>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</si>
  <si>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</si>
  <si>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</si>
  <si>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</si>
  <si>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</si>
  <si>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</si>
  <si>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</si>
  <si>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</si>
  <si>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</si>
  <si>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</si>
  <si>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</si>
  <si>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</si>
  <si>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</si>
  <si>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</si>
  <si>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</si>
  <si>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</si>
  <si>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</si>
  <si>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</si>
  <si>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</si>
  <si>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</si>
  <si>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</si>
  <si>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</si>
  <si>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</si>
  <si>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</si>
  <si>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</si>
  <si>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</si>
  <si>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</si>
  <si>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</si>
  <si>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</si>
  <si>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</si>
  <si>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</si>
  <si>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</si>
  <si>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</si>
  <si>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</si>
  <si>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</si>
  <si>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</si>
  <si>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</si>
  <si>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</si>
  <si>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</si>
  <si>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</si>
  <si>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</si>
  <si>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</si>
  <si>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</si>
  <si>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</si>
  <si>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</si>
  <si>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</si>
  <si>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</si>
  <si>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</si>
  <si>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</si>
  <si>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</si>
  <si>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</si>
  <si>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</si>
  <si>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</si>
  <si>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</si>
  <si>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</si>
  <si>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</si>
  <si>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</si>
  <si>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</si>
  <si>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</si>
  <si>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</si>
  <si>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</si>
  <si>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</si>
  <si>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</si>
  <si>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</si>
  <si>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</si>
  <si>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</si>
  <si>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</si>
  <si>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</si>
  <si>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</si>
  <si>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</si>
  <si>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</si>
  <si>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</si>
  <si>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</si>
  <si>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</si>
  <si>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</si>
  <si>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</si>
  <si>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</si>
  <si>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</si>
  <si>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</si>
  <si>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</si>
  <si>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</si>
  <si>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</si>
  <si>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</si>
  <si>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</si>
  <si>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</si>
  <si>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</si>
  <si>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</si>
  <si>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</si>
  <si>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</si>
  <si>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</si>
  <si>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</si>
  <si>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</si>
  <si>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</si>
  <si>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</si>
  <si>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</si>
  <si>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</si>
  <si>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</si>
  <si>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</si>
  <si>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</si>
  <si>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</si>
  <si>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</si>
  <si>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</si>
  <si>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</si>
  <si>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</si>
  <si>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</si>
  <si>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</si>
  <si>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</si>
  <si>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</si>
  <si>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</si>
  <si>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</si>
  <si>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</si>
  <si>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</si>
  <si>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</si>
  <si>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</si>
  <si>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</si>
  <si>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</si>
  <si>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</si>
  <si>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</si>
  <si>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</si>
  <si>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</si>
  <si>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</si>
  <si>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</si>
  <si>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</si>
  <si>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</si>
  <si>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</si>
  <si>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</si>
  <si>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</si>
  <si>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</si>
  <si>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</si>
  <si>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</si>
  <si>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</si>
  <si>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</si>
  <si>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</si>
  <si>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</si>
  <si>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</si>
  <si>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</si>
  <si>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</si>
  <si>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</si>
  <si>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</si>
  <si>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</si>
  <si>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</si>
  <si>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</si>
  <si>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</si>
  <si>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</si>
  <si>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</si>
  <si>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</si>
  <si>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</si>
  <si>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</si>
  <si>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</si>
  <si>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</si>
  <si>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</si>
  <si>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</si>
  <si>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</si>
  <si>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</si>
  <si>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</si>
  <si>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</si>
  <si>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</si>
  <si>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</si>
  <si>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</si>
  <si>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</si>
  <si>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</si>
  <si>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</si>
  <si>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</si>
  <si>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</si>
  <si>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</si>
  <si>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</si>
  <si>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</si>
  <si>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</si>
  <si>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</si>
  <si>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</si>
  <si>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</si>
  <si>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</si>
  <si>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</si>
  <si>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</si>
  <si>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</si>
  <si>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</si>
  <si>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</si>
  <si>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</si>
  <si>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</si>
  <si>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</si>
  <si>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</si>
  <si>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</si>
  <si>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</si>
  <si>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</si>
  <si>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</si>
  <si>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</si>
  <si>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</si>
  <si>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</si>
  <si>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</si>
  <si>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</si>
  <si>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</si>
  <si>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</si>
  <si>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</si>
  <si>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</si>
  <si>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</si>
  <si>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</si>
  <si>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</si>
  <si>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</si>
  <si>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</si>
  <si>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</si>
  <si>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</si>
  <si>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</si>
  <si>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</si>
  <si>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</si>
  <si>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</si>
  <si>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</si>
  <si>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</si>
  <si>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</si>
  <si>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</si>
  <si>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</si>
  <si>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</si>
  <si>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</si>
  <si>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</si>
  <si>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</si>
  <si>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</si>
  <si>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</si>
  <si>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</si>
  <si>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</si>
  <si>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</si>
  <si>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</si>
  <si>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</si>
  <si>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</si>
  <si>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</si>
  <si>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</si>
  <si>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</si>
  <si>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</si>
  <si>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</si>
  <si>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</si>
  <si>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</si>
  <si>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</si>
  <si>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</si>
  <si>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</si>
  <si>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</si>
  <si>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</si>
  <si>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</si>
  <si>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</si>
  <si>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</si>
  <si>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</si>
  <si>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</si>
  <si>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</si>
  <si>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</si>
  <si>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</si>
  <si>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</si>
  <si>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</si>
  <si>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</si>
  <si>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</si>
  <si>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</si>
  <si>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</si>
  <si>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</si>
  <si>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</si>
  <si>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</si>
  <si>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</si>
  <si>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</si>
  <si>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</si>
  <si>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</si>
  <si>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</si>
  <si>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</si>
  <si>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</si>
  <si>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</si>
  <si>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</si>
  <si>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</si>
  <si>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</si>
  <si>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</si>
  <si>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</si>
  <si>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</si>
  <si>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</si>
  <si>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</si>
  <si>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</si>
  <si>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</si>
  <si>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</si>
  <si>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</si>
  <si>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</si>
  <si>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</si>
  <si>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</si>
  <si>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</si>
  <si>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</si>
  <si>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</si>
  <si>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</si>
  <si>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</si>
  <si>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</si>
  <si>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</si>
  <si>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</si>
  <si>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</si>
  <si>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</si>
  <si>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</si>
  <si>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</si>
  <si>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</si>
  <si>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</si>
  <si>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</si>
  <si>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</si>
  <si>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</si>
  <si>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</si>
  <si>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</si>
  <si>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</si>
  <si>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</si>
  <si>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</si>
  <si>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</si>
  <si>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</si>
  <si>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</si>
  <si>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</si>
  <si>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</si>
  <si>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</si>
  <si>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</si>
  <si>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</si>
  <si>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</si>
  <si>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</si>
  <si>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</si>
  <si>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</si>
  <si>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</si>
  <si>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</si>
  <si>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</si>
  <si>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</si>
  <si>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</si>
  <si>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</si>
  <si>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</si>
  <si>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</si>
  <si>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</si>
  <si>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</si>
  <si>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</si>
  <si>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</si>
  <si>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</si>
  <si>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</si>
  <si>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</si>
  <si>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</si>
  <si>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</si>
  <si>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</si>
  <si>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</si>
  <si>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</si>
  <si>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</si>
  <si>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</si>
  <si>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</si>
  <si>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</si>
  <si>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</si>
  <si>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</si>
  <si>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</si>
  <si>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</si>
  <si>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</si>
  <si>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</si>
  <si>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</si>
  <si>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</si>
  <si>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</si>
  <si>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</si>
  <si>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</si>
  <si>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</si>
  <si>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</si>
  <si>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</si>
  <si>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</si>
  <si>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</si>
  <si>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</si>
  <si>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</si>
  <si>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</si>
  <si>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</si>
  <si>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</si>
  <si>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</si>
  <si>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</si>
  <si>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</si>
  <si>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</si>
  <si>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</si>
  <si>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</si>
  <si>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</si>
  <si>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</si>
  <si>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</si>
  <si>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</si>
  <si>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</si>
  <si>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</si>
  <si>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</si>
  <si>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</si>
  <si>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</si>
  <si>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</si>
  <si>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</si>
  <si>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</si>
  <si>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</si>
  <si>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</si>
  <si>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</si>
  <si>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</si>
  <si>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</si>
  <si>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</si>
  <si>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</si>
  <si>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</si>
  <si>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</si>
  <si>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</si>
  <si>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</si>
  <si>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</si>
  <si>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</si>
  <si>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</si>
  <si>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</si>
  <si>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</si>
  <si>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</si>
  <si>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</si>
  <si>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</si>
  <si>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</si>
  <si>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</si>
  <si>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</si>
  <si>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</si>
  <si>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</si>
  <si>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</si>
  <si>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</si>
  <si>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</si>
  <si>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</si>
  <si>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</si>
  <si>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</si>
  <si>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</si>
  <si>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</si>
  <si>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</si>
  <si>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</si>
  <si>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</si>
  <si>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</si>
  <si>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</si>
  <si>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</si>
  <si>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</si>
  <si>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</si>
  <si>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</si>
  <si>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</si>
  <si>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</si>
  <si>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</si>
  <si>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</si>
  <si>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</si>
  <si>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</si>
  <si>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</si>
  <si>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</si>
  <si>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</si>
  <si>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</si>
  <si>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</si>
  <si>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</si>
  <si>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</si>
  <si>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</si>
  <si>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</si>
  <si>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</si>
  <si>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</si>
  <si>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</si>
  <si>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</si>
  <si>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</si>
  <si>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</si>
  <si>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</si>
  <si>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</si>
  <si>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</si>
  <si>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</si>
  <si>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</si>
  <si>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</si>
  <si>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</si>
  <si>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</si>
  <si>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</si>
  <si>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</si>
  <si>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</si>
  <si>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</si>
  <si>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</si>
  <si>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</si>
  <si>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</si>
  <si>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</si>
  <si>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</si>
  <si>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</si>
  <si>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</si>
  <si>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</si>
  <si>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</si>
  <si>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</si>
  <si>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</si>
  <si>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</si>
  <si>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</si>
  <si>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</si>
  <si>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</si>
  <si>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</si>
  <si>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</si>
  <si>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</si>
  <si>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</si>
  <si>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</si>
  <si>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</si>
  <si>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</si>
  <si>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</si>
  <si>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</si>
  <si>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</si>
  <si>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</si>
  <si>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</si>
  <si>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</si>
  <si>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</si>
  <si>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</si>
  <si>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</si>
  <si>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</si>
  <si>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</si>
  <si>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</si>
  <si>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</si>
  <si>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</si>
  <si>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</si>
  <si>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</si>
  <si>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</si>
  <si>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</si>
  <si>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</si>
  <si>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</si>
  <si>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</si>
  <si>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</si>
  <si>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</si>
  <si>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</si>
  <si>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</si>
  <si>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</si>
  <si>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</si>
  <si>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</si>
  <si>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</si>
  <si>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</si>
  <si>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</si>
  <si>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</si>
  <si>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</si>
  <si>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</si>
  <si>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</si>
  <si>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</si>
  <si>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</si>
  <si>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</si>
  <si>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</si>
  <si>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</si>
  <si>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</si>
  <si>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</si>
  <si>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</si>
  <si>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</si>
  <si>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</si>
  <si>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</si>
  <si>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</si>
  <si>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</si>
  <si>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</si>
  <si>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</si>
  <si>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</si>
  <si>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</si>
  <si>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</si>
  <si>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</si>
  <si>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</si>
  <si>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</si>
  <si>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</si>
  <si>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</si>
  <si>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</si>
  <si>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</si>
  <si>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</si>
  <si>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</si>
  <si>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</si>
  <si>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</si>
  <si>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</si>
  <si>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</si>
  <si>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</si>
  <si>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</si>
  <si>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</si>
  <si>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</si>
  <si>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</si>
  <si>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</si>
  <si>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</si>
  <si>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</si>
  <si>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</si>
  <si>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</si>
  <si>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</si>
  <si>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</si>
  <si>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</si>
  <si>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</si>
  <si>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</si>
  <si>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</si>
  <si>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</si>
  <si>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</si>
  <si>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</si>
  <si>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</si>
  <si>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</si>
  <si>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</si>
  <si>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</si>
  <si>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</si>
  <si>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</si>
  <si>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</si>
  <si>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</si>
  <si>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</si>
  <si>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</si>
  <si>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</si>
  <si>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</si>
  <si>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</si>
  <si>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</si>
  <si>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</si>
  <si>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</si>
  <si>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</si>
  <si>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</si>
  <si>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</si>
  <si>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</si>
  <si>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</si>
  <si>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</si>
  <si>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</si>
  <si>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</si>
  <si>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</si>
  <si>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</si>
  <si>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</si>
  <si>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</si>
  <si>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</si>
  <si>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</si>
  <si>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</si>
  <si>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</si>
  <si>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</si>
  <si>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</si>
  <si>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</si>
  <si>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</si>
  <si>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</si>
  <si>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</si>
  <si>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</si>
  <si>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</si>
  <si>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</si>
  <si>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</si>
  <si>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</si>
  <si>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</si>
  <si>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</si>
  <si>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</si>
  <si>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</si>
  <si>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</si>
  <si>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</si>
  <si>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</si>
  <si>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</si>
  <si>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</si>
  <si>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</si>
  <si>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</si>
  <si>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</si>
  <si>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</si>
  <si>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</si>
  <si>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</si>
  <si>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</si>
  <si>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</si>
  <si>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</si>
  <si>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</si>
  <si>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</si>
  <si>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</si>
  <si>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</si>
  <si>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</si>
  <si>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</si>
  <si>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</si>
  <si>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</si>
  <si>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</si>
  <si>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</si>
  <si>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</si>
  <si>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</si>
  <si>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</si>
  <si>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</si>
  <si>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</si>
  <si>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</si>
  <si>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</si>
  <si>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</si>
  <si>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</si>
  <si>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</si>
  <si>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</si>
  <si>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</si>
  <si>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</si>
  <si>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</si>
  <si>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</si>
  <si>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</si>
  <si>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</si>
  <si>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</si>
  <si>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</si>
  <si>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</si>
  <si>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</si>
  <si>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</si>
  <si>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</si>
  <si>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</si>
  <si>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</si>
  <si>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</si>
  <si>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</si>
  <si>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</si>
  <si>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</si>
  <si>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</si>
  <si>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</si>
  <si>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</si>
  <si>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</si>
  <si>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</si>
  <si>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</si>
  <si>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</si>
  <si>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</si>
  <si>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</si>
  <si>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</si>
  <si>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</si>
  <si>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</si>
  <si>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</si>
  <si>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</si>
  <si>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</si>
  <si>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</si>
  <si>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</si>
  <si>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</si>
  <si>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</si>
  <si>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</si>
  <si>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</si>
  <si>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</si>
  <si>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</si>
  <si>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</si>
  <si>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</si>
  <si>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</si>
  <si>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</si>
  <si>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</si>
  <si>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</si>
  <si>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</si>
  <si>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</si>
  <si>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</si>
  <si>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</si>
  <si>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</si>
  <si>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</si>
  <si>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</si>
  <si>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</si>
  <si>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</si>
  <si>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</si>
  <si>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</si>
  <si>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</si>
  <si>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</si>
  <si>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</si>
  <si>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</si>
  <si>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</si>
  <si>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</si>
  <si>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</si>
  <si>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</si>
  <si>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</si>
  <si>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</si>
  <si>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</si>
  <si>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</si>
  <si>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</si>
  <si>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</si>
  <si>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</si>
  <si>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</si>
  <si>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</si>
  <si>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</si>
  <si>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</si>
  <si>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</si>
  <si>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</si>
  <si>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</si>
  <si>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</si>
  <si>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</si>
  <si>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</si>
  <si>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</si>
  <si>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</si>
  <si>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</si>
  <si>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</si>
  <si>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</si>
  <si>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</si>
  <si>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</si>
  <si>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</si>
  <si>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</si>
  <si>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</si>
  <si>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</si>
  <si>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</si>
  <si>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</si>
  <si>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</si>
  <si>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</si>
  <si>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</si>
  <si>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</si>
  <si>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</si>
  <si>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</si>
  <si>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</si>
  <si>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</si>
  <si>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</si>
  <si>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</si>
  <si>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</si>
  <si>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</si>
  <si>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</si>
  <si>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</si>
  <si>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</si>
  <si>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</si>
  <si>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</si>
  <si>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</si>
  <si>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</si>
  <si>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</si>
  <si>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</si>
  <si>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</si>
  <si>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</si>
  <si>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</si>
  <si>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</si>
  <si>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</si>
  <si>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</si>
  <si>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</si>
  <si>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</si>
  <si>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</si>
  <si>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</si>
  <si>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</si>
  <si>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</si>
  <si>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</si>
  <si>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</si>
  <si>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</si>
  <si>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</si>
  <si>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</si>
  <si>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</si>
  <si>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</si>
  <si>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</si>
  <si>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</si>
  <si>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</si>
  <si>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</si>
  <si>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</si>
  <si>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</si>
  <si>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</si>
  <si>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</si>
  <si>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</si>
  <si>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</si>
  <si>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</si>
  <si>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</si>
  <si>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</si>
  <si>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</si>
  <si>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</si>
  <si>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</si>
  <si>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</si>
  <si>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</si>
  <si>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</si>
  <si>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</si>
  <si>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</si>
  <si>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</si>
  <si>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</si>
  <si>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</si>
  <si>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</si>
  <si>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</si>
  <si>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</si>
  <si>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</si>
  <si>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</si>
  <si>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</si>
  <si>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</si>
  <si>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</si>
  <si>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</si>
  <si>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</si>
  <si>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</si>
  <si>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</si>
  <si>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</si>
  <si>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</si>
  <si>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</si>
  <si>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</si>
  <si>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</si>
  <si>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</si>
  <si>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</si>
  <si>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</si>
  <si>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</si>
  <si>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</si>
  <si>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</si>
  <si>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</si>
  <si>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</si>
  <si>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</si>
  <si>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</si>
  <si>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</si>
  <si>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</si>
  <si>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</si>
  <si>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</si>
  <si>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</si>
  <si>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</si>
  <si>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</si>
  <si>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</si>
  <si>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</si>
  <si>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</si>
  <si>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</si>
  <si>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</si>
  <si>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</si>
  <si>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</si>
  <si>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</si>
  <si>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</si>
  <si>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</si>
  <si>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</si>
  <si>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</si>
  <si>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</si>
  <si>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</si>
  <si>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</si>
  <si>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</si>
  <si>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</si>
  <si>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</si>
  <si>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</si>
  <si>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</si>
  <si>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</si>
  <si>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</si>
  <si>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</si>
  <si>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</si>
  <si>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</si>
  <si>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</si>
  <si>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</si>
  <si>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</si>
  <si>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</si>
  <si>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</si>
  <si>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</si>
  <si>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</si>
  <si>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</si>
  <si>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</si>
  <si>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</si>
  <si>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</si>
  <si>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</si>
  <si>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</si>
  <si>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</si>
  <si>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</si>
  <si>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</si>
  <si>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</si>
  <si>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</si>
  <si>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</si>
  <si>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</si>
  <si>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</si>
  <si>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</si>
  <si>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</si>
  <si>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</si>
  <si>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</si>
  <si>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</si>
  <si>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</si>
  <si>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</si>
  <si>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</si>
  <si>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</si>
  <si>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</si>
  <si>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</si>
  <si>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</si>
  <si>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</si>
  <si>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</si>
  <si>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</si>
  <si>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</si>
  <si>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</si>
  <si>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</si>
  <si>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</si>
  <si>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</si>
  <si>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</si>
  <si>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</si>
  <si>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</si>
  <si>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</si>
  <si>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</si>
  <si>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</si>
  <si>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</si>
  <si>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</si>
  <si>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</si>
  <si>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</si>
  <si>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</si>
  <si>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</si>
  <si>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</si>
  <si>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</si>
  <si>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</si>
  <si>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</si>
  <si>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</si>
  <si>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</si>
  <si>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</si>
  <si>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</si>
  <si>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</si>
  <si>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</si>
  <si>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</si>
  <si>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</si>
  <si>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</si>
  <si>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</si>
  <si>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</si>
  <si>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</si>
  <si>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</si>
  <si>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</si>
  <si>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</si>
  <si>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</si>
  <si>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</si>
  <si>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</si>
  <si>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</si>
  <si>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</si>
  <si>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</si>
  <si>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</si>
  <si>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</si>
  <si>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</si>
  <si>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</si>
  <si>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</si>
  <si>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</si>
  <si>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</si>
  <si>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</si>
  <si>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</si>
  <si>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</si>
  <si>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</si>
  <si>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</si>
  <si>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</si>
  <si>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</si>
  <si>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</si>
  <si>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</si>
  <si>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</si>
  <si>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</si>
  <si>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</si>
  <si>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</si>
  <si>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</si>
  <si>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</si>
  <si>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</si>
  <si>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</si>
  <si>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</si>
  <si>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</si>
  <si>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</si>
  <si>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</si>
  <si>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</si>
  <si>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</si>
  <si>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</si>
  <si>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</si>
  <si>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</si>
  <si>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</si>
  <si>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</si>
  <si>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</si>
  <si>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</si>
  <si>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</si>
  <si>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</si>
  <si>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</si>
  <si>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</si>
  <si>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</si>
  <si>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</si>
  <si>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</si>
  <si>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</si>
  <si>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</si>
  <si>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</si>
  <si>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</si>
  <si>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</si>
  <si>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</si>
  <si>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</si>
  <si>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</si>
  <si>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</si>
  <si>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</si>
  <si>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</si>
  <si>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</si>
  <si>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</si>
  <si>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</si>
  <si>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</si>
  <si>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</si>
  <si>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</si>
  <si>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</si>
  <si>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</si>
  <si>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</si>
  <si>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</si>
  <si>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</si>
  <si>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</si>
  <si>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</si>
  <si>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</si>
  <si>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</si>
  <si>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</si>
  <si>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</si>
  <si>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</si>
  <si>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</si>
  <si>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</si>
  <si>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</si>
  <si>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</si>
  <si>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</si>
  <si>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</si>
  <si>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</si>
  <si>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</si>
  <si>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</si>
  <si>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</si>
  <si>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</si>
  <si>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</si>
  <si>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</si>
  <si>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</si>
  <si>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</si>
  <si>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</si>
  <si>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</si>
  <si>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</si>
  <si>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</si>
  <si>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</si>
  <si>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</si>
  <si>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</si>
  <si>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</si>
  <si>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</si>
  <si>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</si>
  <si>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</si>
  <si>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</si>
  <si>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</si>
  <si>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</si>
  <si>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</si>
  <si>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</si>
  <si>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</si>
  <si>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</si>
  <si>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</si>
  <si>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</si>
  <si>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</si>
  <si>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</si>
  <si>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</si>
  <si>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</si>
  <si>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</si>
  <si>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</si>
  <si>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</si>
  <si>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</si>
  <si>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</si>
  <si>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</si>
  <si>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</si>
  <si>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</si>
  <si>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</si>
  <si>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</si>
  <si>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</si>
  <si>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</si>
  <si>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</si>
  <si>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</si>
  <si>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</si>
  <si>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</si>
  <si>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</si>
  <si>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</si>
  <si>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</si>
  <si>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</si>
  <si>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</si>
  <si>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</si>
  <si>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</si>
  <si>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</si>
  <si>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</si>
  <si>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</si>
  <si>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</si>
  <si>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</si>
  <si>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</si>
  <si>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</si>
  <si>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</si>
  <si>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</si>
  <si>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</si>
  <si>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</si>
  <si>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</si>
  <si>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</si>
  <si>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</si>
  <si>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</si>
  <si>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</si>
  <si>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</si>
  <si>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</si>
  <si>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</si>
  <si>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</si>
  <si>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</si>
  <si>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</si>
  <si>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</si>
  <si>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</si>
  <si>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</si>
  <si>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</si>
  <si>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</si>
  <si>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</si>
  <si>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</si>
  <si>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</si>
  <si>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</si>
  <si>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</si>
  <si>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</si>
  <si>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</si>
  <si>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</si>
  <si>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</si>
  <si>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</si>
  <si>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</si>
  <si>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</si>
  <si>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</si>
  <si>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</si>
  <si>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</si>
  <si>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</si>
  <si>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</si>
  <si>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</si>
  <si>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</si>
  <si>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</si>
  <si>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</si>
  <si>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</si>
  <si>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</si>
  <si>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</si>
  <si>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</si>
  <si>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</si>
  <si>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</si>
  <si>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</si>
  <si>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</si>
  <si>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</si>
  <si>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</si>
  <si>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</si>
  <si>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</si>
  <si>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</si>
  <si>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</si>
  <si>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</si>
  <si>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</si>
  <si>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</si>
  <si>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</si>
  <si>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</si>
  <si>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</si>
  <si>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</si>
  <si>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</si>
  <si>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</si>
  <si>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</si>
  <si>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</si>
  <si>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</si>
  <si>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</si>
  <si>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</si>
  <si>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</si>
  <si>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</si>
  <si>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</si>
  <si>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</si>
  <si>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</si>
  <si>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</si>
  <si>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</si>
  <si>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</si>
  <si>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</si>
  <si>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</si>
  <si>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</si>
  <si>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</si>
  <si>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</si>
  <si>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</si>
  <si>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</si>
  <si>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</si>
  <si>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</si>
  <si>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</si>
  <si>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</si>
  <si>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</si>
  <si>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</si>
  <si>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</si>
  <si>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</si>
  <si>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</si>
  <si>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</si>
  <si>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</si>
  <si>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</si>
  <si>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</si>
  <si>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</si>
  <si>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</si>
  <si>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</si>
  <si>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</si>
  <si>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</si>
  <si>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</si>
  <si>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</si>
  <si>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</si>
  <si>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</si>
  <si>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</si>
  <si>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</si>
  <si>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</si>
  <si>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</si>
  <si>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</si>
  <si>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</si>
  <si>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</si>
  <si>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</si>
  <si>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</si>
  <si>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</si>
  <si>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</si>
  <si>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</si>
  <si>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</si>
  <si>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</si>
  <si>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</si>
  <si>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</si>
  <si>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</si>
  <si>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</si>
  <si>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</si>
  <si>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</si>
  <si>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</si>
  <si>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</si>
  <si>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</si>
  <si>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</si>
  <si>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</si>
  <si>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</si>
  <si>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</si>
  <si>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</si>
  <si>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</si>
  <si>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</si>
  <si>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</si>
  <si>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</si>
  <si>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</si>
  <si>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</si>
  <si>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</si>
  <si>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</si>
  <si>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</si>
  <si>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</si>
  <si>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</si>
  <si>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</si>
  <si>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</si>
  <si>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</si>
  <si>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</si>
  <si>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</si>
  <si>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</si>
  <si>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</si>
  <si>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</si>
  <si>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</si>
  <si>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</si>
  <si>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</si>
  <si>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</si>
  <si>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</si>
  <si>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</si>
  <si>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</si>
  <si>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</si>
  <si>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</si>
  <si>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</si>
  <si>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</si>
  <si>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</si>
  <si>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</si>
  <si>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</si>
  <si>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</si>
  <si>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</si>
  <si>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</si>
  <si>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</si>
  <si>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</si>
  <si>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</si>
  <si>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</si>
  <si>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</si>
  <si>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</si>
  <si>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</si>
  <si>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</si>
  <si>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</si>
  <si>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</si>
  <si>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</si>
  <si>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</si>
  <si>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</si>
  <si>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</si>
  <si>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</si>
  <si>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</si>
  <si>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</si>
  <si>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</si>
  <si>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</si>
  <si>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</si>
  <si>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</si>
  <si>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</si>
  <si>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</si>
  <si>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</si>
  <si>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</si>
  <si>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</si>
  <si>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</si>
  <si>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</si>
  <si>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</si>
  <si>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</si>
  <si>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</si>
  <si>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</si>
  <si>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</si>
  <si>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</si>
  <si>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</si>
  <si>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</si>
  <si>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</si>
  <si>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</si>
  <si>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</si>
  <si>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</si>
  <si>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</si>
  <si>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</si>
  <si>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</si>
  <si>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</si>
  <si>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</si>
  <si>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</si>
  <si>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</si>
  <si>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</si>
  <si>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</si>
  <si>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</si>
  <si>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</si>
  <si>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</si>
  <si>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</si>
  <si>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</si>
  <si>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</si>
  <si>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</si>
  <si>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</si>
  <si>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</si>
  <si>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</si>
  <si>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</si>
  <si>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</si>
  <si>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</si>
  <si>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</si>
  <si>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</si>
  <si>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</si>
  <si>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</si>
  <si>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</si>
  <si>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</si>
  <si>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</si>
  <si>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</si>
  <si>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</si>
  <si>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</si>
  <si>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</si>
  <si>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</si>
  <si>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</si>
  <si>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</si>
  <si>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</si>
  <si>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</si>
  <si>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</si>
  <si>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</si>
  <si>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</si>
  <si>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</si>
  <si>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</si>
  <si>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</si>
  <si>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</si>
  <si>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</si>
  <si>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</si>
  <si>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</si>
  <si>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</si>
  <si>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</si>
  <si>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</si>
  <si>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</si>
  <si>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</si>
  <si>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</si>
  <si>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</si>
  <si>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</si>
  <si>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</si>
  <si>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</si>
  <si>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</si>
  <si>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</si>
  <si>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</si>
  <si>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</si>
  <si>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</si>
  <si>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</si>
  <si>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</si>
  <si>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</si>
  <si>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</si>
  <si>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</si>
  <si>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</si>
  <si>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</si>
  <si>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</si>
  <si>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</si>
  <si>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</si>
  <si>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</si>
  <si>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</si>
  <si>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</si>
  <si>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</si>
  <si>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</si>
  <si>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</si>
  <si>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</si>
  <si>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</si>
  <si>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</si>
  <si>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</si>
  <si>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</si>
  <si>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</si>
  <si>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</si>
  <si>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</si>
  <si>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</si>
  <si>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</si>
  <si>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</si>
  <si>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</si>
  <si>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</si>
  <si>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</si>
  <si>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</si>
  <si>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</si>
  <si>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</si>
  <si>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</si>
  <si>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</si>
  <si>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</si>
  <si>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</si>
  <si>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</si>
  <si>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</si>
  <si>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</si>
  <si>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</si>
  <si>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</si>
  <si>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</si>
  <si>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</si>
  <si>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</si>
  <si>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</si>
  <si>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</si>
  <si>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</si>
  <si>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</si>
  <si>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</si>
  <si>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</si>
  <si>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</si>
  <si>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</si>
  <si>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</si>
  <si>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</si>
  <si>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</si>
  <si>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</si>
  <si>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</si>
  <si>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</si>
  <si>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</si>
  <si>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</si>
  <si>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</si>
  <si>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</si>
  <si>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</si>
  <si>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</si>
  <si>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</si>
  <si>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</si>
  <si>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</si>
  <si>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</si>
  <si>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</si>
  <si>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</si>
  <si>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</si>
  <si>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</si>
  <si>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</si>
  <si>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</si>
  <si>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</si>
  <si>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</si>
  <si>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</si>
  <si>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</si>
  <si>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</si>
  <si>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</si>
  <si>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</si>
  <si>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</si>
  <si>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</si>
  <si>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</si>
  <si>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</si>
  <si>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</si>
  <si>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</si>
  <si>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</si>
  <si>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</si>
  <si>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</si>
  <si>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</si>
  <si>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</si>
  <si>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</si>
  <si>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</si>
  <si>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</si>
  <si>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</si>
  <si>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</si>
  <si>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</si>
  <si>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</si>
  <si>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</si>
  <si>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</si>
  <si>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</si>
  <si>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</si>
  <si>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</si>
  <si>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</si>
  <si>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</si>
  <si>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</si>
  <si>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</si>
  <si>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</si>
  <si>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</si>
  <si>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</si>
  <si>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</si>
  <si>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</si>
  <si>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</si>
  <si>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</si>
  <si>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</si>
  <si>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</si>
  <si>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</si>
  <si>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</si>
  <si>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</si>
  <si>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</si>
  <si>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</si>
  <si>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</si>
  <si>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</si>
  <si>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</si>
  <si>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</si>
  <si>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</si>
  <si>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</si>
  <si>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</si>
  <si>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</si>
  <si>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</si>
  <si>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</si>
  <si>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</si>
  <si>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</si>
  <si>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</si>
  <si>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</si>
  <si>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</si>
  <si>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</si>
  <si>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</si>
  <si>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</si>
  <si>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</si>
  <si>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</si>
  <si>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</si>
  <si>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</si>
  <si>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</si>
  <si>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</si>
  <si>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</si>
  <si>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</si>
  <si>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</si>
  <si>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</si>
  <si>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</si>
  <si>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</si>
  <si>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</si>
  <si>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</si>
  <si>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</si>
  <si>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</si>
  <si>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</si>
  <si>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</si>
  <si>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</si>
  <si>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</si>
  <si>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</si>
  <si>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</si>
  <si>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</si>
  <si>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</si>
  <si>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</si>
  <si>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</si>
  <si>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</si>
  <si>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</si>
  <si>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</si>
  <si>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</si>
  <si>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</si>
  <si>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</si>
  <si>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</si>
  <si>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</si>
  <si>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</si>
  <si>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</si>
  <si>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</si>
  <si>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</si>
  <si>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</si>
  <si>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</si>
  <si>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</si>
  <si>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</si>
  <si>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</si>
  <si>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</si>
  <si>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</si>
  <si>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</si>
  <si>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</si>
  <si>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</si>
  <si>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</si>
  <si>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</si>
  <si>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</si>
  <si>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</si>
  <si>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</si>
  <si>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</si>
  <si>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</si>
  <si>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</si>
  <si>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</si>
  <si>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</si>
  <si>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</si>
  <si>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</si>
  <si>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</si>
  <si>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</si>
  <si>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</si>
  <si>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</si>
  <si>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</si>
  <si>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</si>
  <si>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</si>
  <si>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</si>
  <si>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</si>
  <si>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</si>
  <si>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</si>
  <si>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</si>
  <si>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</si>
  <si>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</si>
  <si>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</si>
  <si>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</si>
  <si>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</si>
  <si>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</si>
  <si>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</si>
  <si>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</si>
  <si>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</si>
  <si>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</si>
  <si>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</si>
  <si>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</si>
  <si>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</si>
  <si>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</si>
  <si>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</si>
  <si>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</si>
  <si>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</si>
  <si>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</si>
  <si>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</si>
  <si>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</si>
  <si>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</si>
  <si>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</si>
  <si>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</si>
  <si>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</si>
  <si>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</si>
  <si>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</si>
  <si>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</si>
  <si>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</si>
  <si>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</si>
  <si>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</si>
  <si>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</si>
  <si>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</si>
  <si>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</si>
  <si>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</si>
  <si>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</si>
  <si>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</si>
  <si>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</si>
  <si>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</si>
  <si>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</si>
  <si>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</si>
  <si>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</si>
  <si>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</si>
  <si>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</si>
  <si>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</si>
  <si>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</si>
  <si>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</si>
  <si>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</si>
  <si>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</si>
  <si>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</si>
  <si>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</si>
  <si>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</si>
  <si>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</si>
  <si>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</si>
  <si>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</si>
  <si>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</si>
  <si>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</si>
  <si>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</si>
  <si>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</si>
  <si>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</si>
  <si>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</si>
  <si>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</si>
  <si>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</si>
  <si>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</si>
  <si>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</si>
  <si>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</si>
  <si>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</si>
  <si>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</si>
  <si>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</si>
  <si>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</si>
  <si>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</si>
  <si>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</si>
  <si>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</si>
  <si>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</si>
  <si>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</si>
  <si>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</si>
  <si>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</si>
  <si>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</si>
  <si>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</si>
  <si>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</si>
  <si>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</si>
  <si>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</si>
  <si>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</si>
  <si>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</si>
  <si>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</si>
  <si>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</si>
  <si>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</si>
  <si>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</si>
  <si>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</si>
  <si>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</si>
  <si>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</si>
  <si>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</si>
  <si>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</si>
  <si>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</si>
  <si>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</si>
  <si>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</si>
  <si>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</si>
  <si>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</si>
  <si>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</si>
  <si>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</si>
  <si>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</si>
  <si>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</si>
  <si>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</si>
  <si>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</si>
  <si>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</si>
  <si>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</si>
  <si>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</si>
  <si>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</si>
  <si>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</si>
  <si>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</si>
  <si>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</si>
  <si>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</si>
  <si>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</si>
  <si>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</si>
  <si>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</si>
  <si>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</si>
  <si>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</si>
  <si>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</si>
  <si>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</si>
  <si>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</si>
  <si>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</si>
  <si>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</si>
  <si>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</si>
  <si>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</si>
  <si>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</si>
  <si>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</si>
  <si>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</si>
  <si>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</si>
  <si>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</si>
  <si>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</si>
  <si>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</si>
  <si>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</si>
  <si>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</si>
  <si>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</si>
  <si>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</si>
  <si>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</si>
  <si>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</si>
  <si>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</si>
  <si>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</si>
  <si>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</si>
  <si>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</si>
  <si>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</si>
  <si>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</si>
  <si>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</si>
  <si>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</si>
  <si>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</si>
  <si>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</si>
  <si>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</si>
  <si>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</si>
  <si>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</si>
  <si>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</si>
  <si>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</si>
  <si>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</si>
  <si>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</si>
  <si>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</si>
  <si>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</si>
  <si>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</si>
  <si>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</si>
  <si>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</si>
  <si>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</si>
  <si>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</si>
  <si>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</si>
  <si>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</si>
  <si>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</si>
  <si>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</si>
  <si>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</si>
  <si>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</si>
  <si>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</si>
  <si>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</si>
  <si>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</si>
  <si>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</si>
  <si>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</si>
  <si>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</si>
  <si>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</si>
  <si>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</si>
  <si>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</si>
  <si>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</si>
  <si>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</si>
  <si>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</si>
  <si>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</si>
  <si>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</si>
  <si>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</si>
  <si>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</si>
  <si>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</si>
  <si>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</si>
  <si>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</si>
  <si>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</si>
  <si>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</si>
  <si>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</si>
  <si>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</si>
  <si>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</si>
  <si>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</si>
  <si>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</si>
  <si>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</si>
  <si>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</si>
  <si>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</si>
  <si>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</si>
  <si>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</si>
  <si>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</si>
  <si>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</si>
  <si>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</si>
  <si>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</si>
  <si>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</si>
  <si>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</si>
  <si>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</si>
  <si>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</si>
  <si>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</si>
  <si>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</si>
  <si>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</si>
  <si>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</si>
  <si>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</si>
  <si>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</si>
  <si>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</si>
  <si>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</si>
  <si>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</si>
  <si>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</si>
  <si>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</si>
  <si>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</si>
  <si>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</si>
  <si>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</si>
  <si>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</si>
  <si>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</si>
  <si>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</si>
  <si>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</si>
  <si>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</si>
  <si>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</si>
  <si>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</si>
  <si>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</si>
  <si>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</si>
  <si>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</si>
  <si>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</si>
  <si>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</si>
  <si>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</si>
  <si>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</si>
  <si>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</si>
  <si>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</si>
  <si>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</si>
  <si>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</si>
  <si>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</si>
  <si>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</si>
  <si>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</si>
  <si>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</si>
  <si>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</si>
  <si>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</si>
  <si>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</si>
  <si>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</si>
  <si>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</si>
  <si>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</si>
  <si>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</si>
  <si>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</si>
  <si>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</si>
  <si>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</si>
  <si>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</si>
  <si>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</si>
  <si>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</si>
  <si>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</si>
  <si>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</si>
  <si>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</si>
  <si>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</si>
  <si>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</si>
  <si>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</si>
  <si>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</si>
  <si>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</si>
  <si>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</si>
  <si>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</si>
  <si>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</si>
  <si>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</si>
  <si>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</si>
  <si>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</si>
  <si>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</si>
  <si>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</si>
  <si>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</si>
  <si>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</si>
  <si>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</si>
  <si>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</si>
  <si>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</si>
  <si>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</si>
  <si>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</si>
  <si>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</si>
  <si>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</si>
  <si>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</si>
  <si>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</si>
  <si>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</si>
  <si>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</si>
  <si>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</si>
  <si>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</si>
  <si>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</si>
  <si>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</si>
  <si>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</si>
  <si>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</si>
  <si>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</si>
  <si>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</si>
  <si>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</si>
  <si>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</si>
  <si>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</si>
  <si>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</si>
  <si>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</si>
  <si>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</si>
  <si>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</si>
  <si>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</si>
  <si>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</si>
  <si>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</si>
  <si>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</si>
  <si>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</si>
  <si>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</si>
  <si>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</si>
  <si>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</si>
  <si>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</si>
  <si>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</si>
  <si>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</si>
  <si>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</si>
  <si>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</si>
  <si>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</si>
  <si>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</si>
  <si>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</si>
  <si>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</si>
  <si>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</si>
  <si>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</si>
  <si>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</si>
  <si>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</si>
  <si>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</si>
  <si>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</si>
  <si>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</si>
  <si>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</si>
  <si>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</si>
  <si>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</si>
  <si>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</si>
  <si>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</si>
  <si>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</si>
  <si>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</si>
  <si>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</si>
  <si>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</si>
  <si>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</si>
  <si>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</si>
  <si>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</si>
  <si>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</si>
  <si>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</si>
  <si>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</si>
  <si>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</si>
  <si>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</si>
  <si>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</si>
  <si>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</si>
  <si>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</si>
  <si>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</si>
  <si>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</si>
  <si>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</si>
  <si>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</si>
  <si>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</si>
  <si>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</si>
  <si>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</si>
  <si>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</si>
  <si>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</si>
  <si>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</si>
  <si>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</si>
  <si>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</si>
  <si>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</si>
  <si>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</si>
  <si>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</si>
  <si>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</si>
  <si>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</si>
  <si>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</si>
  <si>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</si>
  <si>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</si>
  <si>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</si>
  <si>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</si>
  <si>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</si>
  <si>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</si>
  <si>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</si>
  <si>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</si>
  <si>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</si>
  <si>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</si>
  <si>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</si>
  <si>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</si>
  <si>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</si>
  <si>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</si>
  <si>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</si>
  <si>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</si>
  <si>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</si>
  <si>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</si>
  <si>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</si>
  <si>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</si>
  <si>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</si>
  <si>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</si>
  <si>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</si>
  <si>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</si>
  <si>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</si>
  <si>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</si>
  <si>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</si>
  <si>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</si>
  <si>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</si>
  <si>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</si>
  <si>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</si>
  <si>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</si>
  <si>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</si>
  <si>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</si>
  <si>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</si>
  <si>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</si>
  <si>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</si>
  <si>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</si>
  <si>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</si>
  <si>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</si>
  <si>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</si>
  <si>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</si>
  <si>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</si>
  <si>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</si>
  <si>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</si>
  <si>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</si>
  <si>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</si>
  <si>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</si>
  <si>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</si>
  <si>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</si>
  <si>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</si>
  <si>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</si>
  <si>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</si>
  <si>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</si>
  <si>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</si>
  <si>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</si>
  <si>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</si>
  <si>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</si>
  <si>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</si>
  <si>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</si>
  <si>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</si>
  <si>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</si>
  <si>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</si>
  <si>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</si>
  <si>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</si>
  <si>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</si>
  <si>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</si>
  <si>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</si>
  <si>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</si>
  <si>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</si>
  <si>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</si>
  <si>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</si>
  <si>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</si>
  <si>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</si>
  <si>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</si>
  <si>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</si>
  <si>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</si>
  <si>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</si>
  <si>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</si>
  <si>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</si>
  <si>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</si>
  <si>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</si>
  <si>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</si>
  <si>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</si>
  <si>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</si>
  <si>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</si>
  <si>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</si>
  <si>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</si>
  <si>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</si>
  <si>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</si>
  <si>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</si>
  <si>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</si>
  <si>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</si>
  <si>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</si>
  <si>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</si>
  <si>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</si>
  <si>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</si>
  <si>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</si>
  <si>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</si>
  <si>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</si>
  <si>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</si>
  <si>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</si>
  <si>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</si>
  <si>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</si>
  <si>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</si>
  <si>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</si>
  <si>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</si>
  <si>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</si>
  <si>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</si>
  <si>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</si>
  <si>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</si>
  <si>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</si>
  <si>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</si>
  <si>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</si>
  <si>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</si>
  <si>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</si>
  <si>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</si>
  <si>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</si>
  <si>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</si>
  <si>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</si>
  <si>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</si>
  <si>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</si>
  <si>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</si>
  <si>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</si>
  <si>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</si>
  <si>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</si>
  <si>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</si>
  <si>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</si>
  <si>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</si>
  <si>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</si>
  <si>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</si>
  <si>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</si>
  <si>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</si>
  <si>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</si>
  <si>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</si>
  <si>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</si>
  <si>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</si>
  <si>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</si>
  <si>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</si>
  <si>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</si>
  <si>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</si>
  <si>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</si>
  <si>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</si>
  <si>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</si>
  <si>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</si>
  <si>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</si>
  <si>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</si>
  <si>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</si>
  <si>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</si>
  <si>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</si>
  <si>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</si>
  <si>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</si>
  <si>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</si>
  <si>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</si>
  <si>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</si>
  <si>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</si>
  <si>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</si>
  <si>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</si>
  <si>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</si>
  <si>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</si>
  <si>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</si>
  <si>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</si>
  <si>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</si>
  <si>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</si>
  <si>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</si>
  <si>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</si>
  <si>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</si>
  <si>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</si>
  <si>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</si>
  <si>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</si>
  <si>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</si>
  <si>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</si>
  <si>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</si>
  <si>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</si>
  <si>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</si>
  <si>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</si>
  <si>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</si>
  <si>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</si>
  <si>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</si>
  <si>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</si>
  <si>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</si>
  <si>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</si>
  <si>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</si>
  <si>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</si>
  <si>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</si>
  <si>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</si>
  <si>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</si>
  <si>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</si>
  <si>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</si>
  <si>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</si>
  <si>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</si>
  <si>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</si>
  <si>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</si>
  <si>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</si>
  <si>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</si>
  <si>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</si>
  <si>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</si>
  <si>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</si>
  <si>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</si>
  <si>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</si>
  <si>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</si>
  <si>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</si>
  <si>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</si>
  <si>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</si>
  <si>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</si>
  <si>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</si>
  <si>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</si>
  <si>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</si>
  <si>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</si>
  <si>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</si>
  <si>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</si>
  <si>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</si>
  <si>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</si>
  <si>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</si>
  <si>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</si>
  <si>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</si>
  <si>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</si>
  <si>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</si>
  <si>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</si>
  <si>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</si>
  <si>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</si>
  <si>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</si>
  <si>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</si>
  <si>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</si>
  <si>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</si>
  <si>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</si>
  <si>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</si>
  <si>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</si>
  <si>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</si>
  <si>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</si>
  <si>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</si>
  <si>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</si>
  <si>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</si>
  <si>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</si>
  <si>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</si>
  <si>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</si>
  <si>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</si>
  <si>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</si>
  <si>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</si>
  <si>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</si>
  <si>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</si>
  <si>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</si>
  <si>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</si>
  <si>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</si>
  <si>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</si>
  <si>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</si>
  <si>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</si>
  <si>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</si>
  <si>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</si>
  <si>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</si>
  <si>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</si>
  <si>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</si>
  <si>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</si>
  <si>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</si>
  <si>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</si>
  <si>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</si>
  <si>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</si>
  <si>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</si>
  <si>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</si>
  <si>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</si>
  <si>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</si>
  <si>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</si>
  <si>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</si>
  <si>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</si>
  <si>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</si>
  <si>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</si>
  <si>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</si>
  <si>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</si>
  <si>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</si>
  <si>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</si>
  <si>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</si>
  <si>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</si>
  <si>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</si>
  <si>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</si>
  <si>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</si>
  <si>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</si>
  <si>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</si>
  <si>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</si>
  <si>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</si>
  <si>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</si>
  <si>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</si>
  <si>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</si>
  <si>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</si>
  <si>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</si>
  <si>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</si>
  <si>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</si>
  <si>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</si>
  <si>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</si>
  <si>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</si>
  <si>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</si>
  <si>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</si>
  <si>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</si>
  <si>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</si>
  <si>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</si>
  <si>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</si>
  <si>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</si>
  <si>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</si>
  <si>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</si>
  <si>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</si>
  <si>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</si>
  <si>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</si>
  <si>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</si>
  <si>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</si>
  <si>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</si>
  <si>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</si>
  <si>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</si>
  <si>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</si>
  <si>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</si>
  <si>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</si>
  <si>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</si>
  <si>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</si>
  <si>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</si>
  <si>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</si>
  <si>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</si>
  <si>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</si>
  <si>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</si>
  <si>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</si>
  <si>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</si>
  <si>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</si>
  <si>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</si>
  <si>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</si>
  <si>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</si>
  <si>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</si>
  <si>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</si>
  <si>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</si>
  <si>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</si>
  <si>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</si>
  <si>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</si>
  <si>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</si>
  <si>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</si>
  <si>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</si>
  <si>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</si>
  <si>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</si>
  <si>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</si>
  <si>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</si>
  <si>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</si>
  <si>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</si>
  <si>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</si>
  <si>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</si>
  <si>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</si>
  <si>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</si>
  <si>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</si>
  <si>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</si>
  <si>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</si>
  <si>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</si>
  <si>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</si>
  <si>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</si>
  <si>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</si>
  <si>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</si>
  <si>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</si>
  <si>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</si>
  <si>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</si>
  <si>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</si>
  <si>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</si>
  <si>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</si>
  <si>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</si>
  <si>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</si>
  <si>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</si>
  <si>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</si>
  <si>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</si>
  <si>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</si>
  <si>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</si>
  <si>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</si>
  <si>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</si>
  <si>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</si>
  <si>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</si>
  <si>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</si>
  <si>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</si>
  <si>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</si>
  <si>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</si>
  <si>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</si>
  <si>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</si>
  <si>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</si>
  <si>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</si>
  <si>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</si>
  <si>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</si>
  <si>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</si>
  <si>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</si>
  <si>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</si>
  <si>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</si>
  <si>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</si>
  <si>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</si>
  <si>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</si>
  <si>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</si>
  <si>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</si>
  <si>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</si>
  <si>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</si>
  <si>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</si>
  <si>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</si>
  <si>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</si>
  <si>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</si>
  <si>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</si>
  <si>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</si>
  <si>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</si>
  <si>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</si>
  <si>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</si>
  <si>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</si>
  <si>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</si>
  <si>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</si>
  <si>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</si>
  <si>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</si>
  <si>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</si>
  <si>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</si>
  <si>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</si>
  <si>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</si>
  <si>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</si>
  <si>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</si>
  <si>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</si>
  <si>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</si>
  <si>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</si>
  <si>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</si>
  <si>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</si>
  <si>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</si>
  <si>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</si>
  <si>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</si>
  <si>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</si>
  <si>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</si>
  <si>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</si>
  <si>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</si>
  <si>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</si>
  <si>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</si>
  <si>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</si>
  <si>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</si>
  <si>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</si>
  <si>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</si>
  <si>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</si>
  <si>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</si>
  <si>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</si>
  <si>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</si>
  <si>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</si>
  <si>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</si>
  <si>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</si>
  <si>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</si>
  <si>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</si>
  <si>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</si>
  <si>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</si>
  <si>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</si>
  <si>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</si>
  <si>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</si>
  <si>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</si>
  <si>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</si>
  <si>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</si>
  <si>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</si>
  <si>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</si>
  <si>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</si>
  <si>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</si>
  <si>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</si>
  <si>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</si>
  <si>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</si>
  <si>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</si>
  <si>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</si>
  <si>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</si>
  <si>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</si>
  <si>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</si>
  <si>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</si>
  <si>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</si>
  <si>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</si>
  <si>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</si>
  <si>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</si>
  <si>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</si>
  <si>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</si>
  <si>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</si>
  <si>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</si>
  <si>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</si>
  <si>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</si>
  <si>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</si>
  <si>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</si>
  <si>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</si>
  <si>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</si>
  <si>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</si>
  <si>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</si>
  <si>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</si>
  <si>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</si>
  <si>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</si>
  <si>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</si>
  <si>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</si>
  <si>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</si>
  <si>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</si>
  <si>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</si>
  <si>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</si>
  <si>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</si>
  <si>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</si>
  <si>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</si>
  <si>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</si>
  <si>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</si>
  <si>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</si>
  <si>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</si>
  <si>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</si>
  <si>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</si>
  <si>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</si>
  <si>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</si>
  <si>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</si>
  <si>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</si>
  <si>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</si>
  <si>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</si>
  <si>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</si>
  <si>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</si>
  <si>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</si>
  <si>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</si>
  <si>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</si>
  <si>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</si>
  <si>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</si>
  <si>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</si>
  <si>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</si>
  <si>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</si>
  <si>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</si>
  <si>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</si>
  <si>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</si>
  <si>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</si>
  <si>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</si>
  <si>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</si>
  <si>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</si>
  <si>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</si>
  <si>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</si>
  <si>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</si>
  <si>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</si>
  <si>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</si>
  <si>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</si>
  <si>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</si>
  <si>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</si>
  <si>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</si>
  <si>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</si>
  <si>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</si>
  <si>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</si>
  <si>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</si>
  <si>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</si>
  <si>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</si>
  <si>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</si>
  <si>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</si>
  <si>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</si>
  <si>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</si>
  <si>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</si>
  <si>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</si>
  <si>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</si>
  <si>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</si>
  <si>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</si>
  <si>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</si>
  <si>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</si>
  <si>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</si>
  <si>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</si>
  <si>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</si>
  <si>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</si>
  <si>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</si>
  <si>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</si>
  <si>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</si>
  <si>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</si>
  <si>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</si>
  <si>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</si>
  <si>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</si>
  <si>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</si>
  <si>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</si>
  <si>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</si>
  <si>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</si>
  <si>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</si>
  <si>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</si>
  <si>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</si>
  <si>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</si>
  <si>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</si>
  <si>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</si>
  <si>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</si>
  <si>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</si>
  <si>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</si>
  <si>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</si>
  <si>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</si>
  <si>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</si>
  <si>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</si>
  <si>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</si>
  <si>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</si>
  <si>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</si>
  <si>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</si>
  <si>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</si>
  <si>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</si>
  <si>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</si>
  <si>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</si>
  <si>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</si>
  <si>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</si>
  <si>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</si>
  <si>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</si>
  <si>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</si>
  <si>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</si>
  <si>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</si>
  <si>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</si>
  <si>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</si>
  <si>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</si>
  <si>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</si>
  <si>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</si>
  <si>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</si>
  <si>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</si>
  <si>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</si>
  <si>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</si>
  <si>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</si>
  <si>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</si>
  <si>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</si>
  <si>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</si>
  <si>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</si>
  <si>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</si>
  <si>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</si>
  <si>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</si>
  <si>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</si>
  <si>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</si>
  <si>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</si>
  <si>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</si>
  <si>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</si>
  <si>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</si>
  <si>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</si>
  <si>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</si>
  <si>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</si>
  <si>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</si>
  <si>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</si>
  <si>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</si>
  <si>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</si>
  <si>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</si>
  <si>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</si>
  <si>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</si>
  <si>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</si>
  <si>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</si>
  <si>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</si>
  <si>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</si>
  <si>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</si>
  <si>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</si>
  <si>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</si>
  <si>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</si>
  <si>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</si>
  <si>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</si>
  <si>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</si>
  <si>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</si>
  <si>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</si>
  <si>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</si>
  <si>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</si>
  <si>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</si>
  <si>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</si>
  <si>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</si>
  <si>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</si>
  <si>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</si>
  <si>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</si>
  <si>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</si>
  <si>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</si>
  <si>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</si>
  <si>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</si>
  <si>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</si>
  <si>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</si>
  <si>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</si>
  <si>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</si>
  <si>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</si>
  <si>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</si>
  <si>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</si>
  <si>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</si>
  <si>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</si>
  <si>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</si>
  <si>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</si>
  <si>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</si>
  <si>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</si>
  <si>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</si>
  <si>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</si>
  <si>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</si>
  <si>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</si>
  <si>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</si>
  <si>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</si>
  <si>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</si>
  <si>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</si>
  <si>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</si>
  <si>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</si>
  <si>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</si>
  <si>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</si>
  <si>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</si>
  <si>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</si>
  <si>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</si>
  <si>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</si>
  <si>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</si>
  <si>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</si>
  <si>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</si>
  <si>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</si>
  <si>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</si>
  <si>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</si>
  <si>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</si>
  <si>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</si>
  <si>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</si>
  <si>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</si>
  <si>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</si>
  <si>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</si>
  <si>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</si>
  <si>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</si>
  <si>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</si>
  <si>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</si>
  <si>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</si>
  <si>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</si>
  <si>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</si>
  <si>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</si>
  <si>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</si>
  <si>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</si>
  <si>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</si>
  <si>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</si>
  <si>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</si>
  <si>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</si>
  <si>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</si>
  <si>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</si>
  <si>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</si>
  <si>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</si>
  <si>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</si>
  <si>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</si>
  <si>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</si>
  <si>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</si>
  <si>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</si>
  <si>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</si>
  <si>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</si>
  <si>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</si>
  <si>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</si>
  <si>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</si>
  <si>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</si>
  <si>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</si>
  <si>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</si>
  <si>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</si>
  <si>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</si>
  <si>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</si>
  <si>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</si>
  <si>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</si>
  <si>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</si>
  <si>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</si>
  <si>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</si>
  <si>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</si>
  <si>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</si>
  <si>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</si>
  <si>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</si>
  <si>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</si>
  <si>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</si>
  <si>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</si>
  <si>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</si>
  <si>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</si>
  <si>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</si>
  <si>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</si>
  <si>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</si>
  <si>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</si>
  <si>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</si>
  <si>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</si>
  <si>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</si>
  <si>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</si>
  <si>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</si>
  <si>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</si>
  <si>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</si>
  <si>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</si>
  <si>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</si>
  <si>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</si>
  <si>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</si>
  <si>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</si>
  <si>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</si>
  <si>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</si>
  <si>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</si>
  <si>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</si>
  <si>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</si>
  <si>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</si>
  <si>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</si>
  <si>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</si>
  <si>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</si>
  <si>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</si>
  <si>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</si>
  <si>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</si>
  <si>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</si>
  <si>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</si>
  <si>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</si>
  <si>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</si>
  <si>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</si>
  <si>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</si>
  <si>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</si>
  <si>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</si>
  <si>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</si>
  <si>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</si>
  <si>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</si>
  <si>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</si>
  <si>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</si>
  <si>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</si>
  <si>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</si>
  <si>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</si>
  <si>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</si>
  <si>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</si>
  <si>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</si>
  <si>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</si>
  <si>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</si>
  <si>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</si>
  <si>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</si>
  <si>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</si>
  <si>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</si>
  <si>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</si>
  <si>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</si>
  <si>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</si>
  <si>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</si>
  <si>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</si>
  <si>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</si>
  <si>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</si>
  <si>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</si>
  <si>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</si>
  <si>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</si>
  <si>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</si>
  <si>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</si>
  <si>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</si>
  <si>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</si>
  <si>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</si>
  <si>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</si>
  <si>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</si>
  <si>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</si>
  <si>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</si>
  <si>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</si>
  <si>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</si>
  <si>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</si>
  <si>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</si>
  <si>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</si>
  <si>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</si>
  <si>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</si>
  <si>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</si>
  <si>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</si>
  <si>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</si>
  <si>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</si>
  <si>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</si>
  <si>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</si>
  <si>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</si>
  <si>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</si>
  <si>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</si>
  <si>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</si>
  <si>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</si>
  <si>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</si>
  <si>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</si>
  <si>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</si>
  <si>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</si>
  <si>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</si>
  <si>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</si>
  <si>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</si>
  <si>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</si>
  <si>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</si>
  <si>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</si>
  <si>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</si>
  <si>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</si>
  <si>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</si>
  <si>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</si>
  <si>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</si>
  <si>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</si>
  <si>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</si>
  <si>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</si>
  <si>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</si>
  <si>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</si>
  <si>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</si>
  <si>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</si>
  <si>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</si>
  <si>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</si>
  <si>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</si>
  <si>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</si>
  <si>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</si>
  <si>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</si>
  <si>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</si>
  <si>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</si>
  <si>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</si>
  <si>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</si>
  <si>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</si>
  <si>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</si>
  <si>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</si>
  <si>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</si>
  <si>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</si>
  <si>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</si>
  <si>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</si>
  <si>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</si>
  <si>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</si>
  <si>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</si>
  <si>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</si>
  <si>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</si>
  <si>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</si>
  <si>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</si>
  <si>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</si>
  <si>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</si>
  <si>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</si>
  <si>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</si>
  <si>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</si>
  <si>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</si>
  <si>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</si>
  <si>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</si>
  <si>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</si>
  <si>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</si>
  <si>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</si>
  <si>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</si>
  <si>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</si>
  <si>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</si>
  <si>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</si>
  <si>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</si>
  <si>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</si>
  <si>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</si>
  <si>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</si>
  <si>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</si>
  <si>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</si>
  <si>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</si>
  <si>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</si>
  <si>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</si>
  <si>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</si>
  <si>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</si>
  <si>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</si>
  <si>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</si>
  <si>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</si>
  <si>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</si>
  <si>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</si>
  <si>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</si>
  <si>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</si>
  <si>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</si>
  <si>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</si>
  <si>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</si>
  <si>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</si>
  <si>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</si>
  <si>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</si>
  <si>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</si>
  <si>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</si>
  <si>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</si>
  <si>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</si>
  <si>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</si>
  <si>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</si>
  <si>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</si>
  <si>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</si>
  <si>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</si>
  <si>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</si>
  <si>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</si>
  <si>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</si>
  <si>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</si>
  <si>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</si>
  <si>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</si>
  <si>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</si>
  <si>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</si>
  <si>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</si>
  <si>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</si>
  <si>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</si>
  <si>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</si>
  <si>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</si>
  <si>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</si>
  <si>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</si>
  <si>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</si>
  <si>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</si>
  <si>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</si>
  <si>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</si>
  <si>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</si>
  <si>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</si>
  <si>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</si>
  <si>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</si>
  <si>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</si>
  <si>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</si>
  <si>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</si>
  <si>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</si>
  <si>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</si>
  <si>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</si>
  <si>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</si>
  <si>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</si>
  <si>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</si>
  <si>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</si>
  <si>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</si>
  <si>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</si>
  <si>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</si>
  <si>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</si>
  <si>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</si>
  <si>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</si>
  <si>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</si>
  <si>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</si>
  <si>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</si>
  <si>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</si>
  <si>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</si>
  <si>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</si>
  <si>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</si>
  <si>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</si>
  <si>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</si>
  <si>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</si>
  <si>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</si>
  <si>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</si>
  <si>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</si>
  <si>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</si>
  <si>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</si>
  <si>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</si>
  <si>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</si>
  <si>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</si>
  <si>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</si>
  <si>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</si>
  <si>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</si>
  <si>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</si>
  <si>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</si>
  <si>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</si>
  <si>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</si>
  <si>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</si>
  <si>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</si>
  <si>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</si>
  <si>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</si>
  <si>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</si>
  <si>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</si>
  <si>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</si>
  <si>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</si>
  <si>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</si>
  <si>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</si>
  <si>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</si>
  <si>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</si>
  <si>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</si>
  <si>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</si>
  <si>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</si>
  <si>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</si>
  <si>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</si>
  <si>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</si>
  <si>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</si>
  <si>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</si>
  <si>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</si>
  <si>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</si>
  <si>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</si>
  <si>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</si>
  <si>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</si>
  <si>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</si>
  <si>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</si>
  <si>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</si>
  <si>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</si>
  <si>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</si>
  <si>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</si>
  <si>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</si>
  <si>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</si>
  <si>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</si>
  <si>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</si>
  <si>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</si>
  <si>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</si>
  <si>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</si>
  <si>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</si>
  <si>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</si>
  <si>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</si>
  <si>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</si>
  <si>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</si>
  <si>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</si>
  <si>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</si>
  <si>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</si>
  <si>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</si>
  <si>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</si>
  <si>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</si>
  <si>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</si>
  <si>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</si>
  <si>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</si>
  <si>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</si>
  <si>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</si>
  <si>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</si>
  <si>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</si>
  <si>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</si>
  <si>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</si>
  <si>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</si>
  <si>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</si>
  <si>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</si>
  <si>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</si>
  <si>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</si>
  <si>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</si>
  <si>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</si>
  <si>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</si>
  <si>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</si>
  <si>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</si>
  <si>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</si>
  <si>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</si>
  <si>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</si>
  <si>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</si>
  <si>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</si>
  <si>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</si>
  <si>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</si>
  <si>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</si>
  <si>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</si>
  <si>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</si>
  <si>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</si>
  <si>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</si>
  <si>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</si>
  <si>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</si>
  <si>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</si>
  <si>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</si>
  <si>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</si>
  <si>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</si>
  <si>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</si>
  <si>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</si>
  <si>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</si>
  <si>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</si>
  <si>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</si>
  <si>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</si>
  <si>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</si>
  <si>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</si>
  <si>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</si>
  <si>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</si>
  <si>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</si>
  <si>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</si>
  <si>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</si>
  <si>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</si>
  <si>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</si>
  <si>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</si>
  <si>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</si>
  <si>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</si>
  <si>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</si>
  <si>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</si>
  <si>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</si>
  <si>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</si>
  <si>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</si>
  <si>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</si>
  <si>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</si>
  <si>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</si>
  <si>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</si>
  <si>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</si>
  <si>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</si>
  <si>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</si>
  <si>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</si>
  <si>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</si>
  <si>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</si>
  <si>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</si>
  <si>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</si>
  <si>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</si>
  <si>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</si>
  <si>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</si>
  <si>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</si>
  <si>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</si>
  <si>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</si>
  <si>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</si>
  <si>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</si>
  <si>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</si>
  <si>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</si>
  <si>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</si>
  <si>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</si>
  <si>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</si>
  <si>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</si>
  <si>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</si>
  <si>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</si>
  <si>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</si>
  <si>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</si>
  <si>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</si>
  <si>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</si>
  <si>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</si>
  <si>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</si>
  <si>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</si>
  <si>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</si>
  <si>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</si>
  <si>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</si>
  <si>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</si>
  <si>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</si>
  <si>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</si>
  <si>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</si>
  <si>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</si>
  <si>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</si>
  <si>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</si>
  <si>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</si>
  <si>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</si>
  <si>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</si>
  <si>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</si>
  <si>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</si>
  <si>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</si>
  <si>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</si>
  <si>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</si>
  <si>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</si>
  <si>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</si>
  <si>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</si>
  <si>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</si>
  <si>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</si>
  <si>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</si>
  <si>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</si>
  <si>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</si>
  <si>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</si>
  <si>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</si>
  <si>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</si>
  <si>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</si>
  <si>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</si>
  <si>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</si>
  <si>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</si>
  <si>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</si>
  <si>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</si>
  <si>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</si>
  <si>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</si>
  <si>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</si>
  <si>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</si>
  <si>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</si>
  <si>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</si>
  <si>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</si>
  <si>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</si>
  <si>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</si>
  <si>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</si>
  <si>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</si>
  <si>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</si>
  <si>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</si>
  <si>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</si>
  <si>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</si>
  <si>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</si>
  <si>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</si>
  <si>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</si>
  <si>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</si>
  <si>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</si>
  <si>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</si>
  <si>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</si>
  <si>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</si>
  <si>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</si>
  <si>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</si>
  <si>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</si>
  <si>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</si>
  <si>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</si>
  <si>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</si>
  <si>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</si>
  <si>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</si>
  <si>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</si>
  <si>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</si>
  <si>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</si>
  <si>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</si>
  <si>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</si>
  <si>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</si>
  <si>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</si>
  <si>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</si>
  <si>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</si>
  <si>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</si>
  <si>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</si>
  <si>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</si>
  <si>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</si>
  <si>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</si>
  <si>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</si>
  <si>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</si>
  <si>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</si>
  <si>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</si>
  <si>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</si>
  <si>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</si>
  <si>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</si>
  <si>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</si>
  <si>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</si>
  <si>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</si>
  <si>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</si>
  <si>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</si>
  <si>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</si>
  <si>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</si>
  <si>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</si>
  <si>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</si>
  <si>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</si>
  <si>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</si>
  <si>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</si>
  <si>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</si>
  <si>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</si>
  <si>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</si>
  <si>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</si>
  <si>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</si>
  <si>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</si>
  <si>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</si>
  <si>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</si>
  <si>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</si>
  <si>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</si>
  <si>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</si>
  <si>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</si>
  <si>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</si>
  <si>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</si>
  <si>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</si>
  <si>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</si>
  <si>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</si>
  <si>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</si>
  <si>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</si>
  <si>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</si>
  <si>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</si>
  <si>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</si>
  <si>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</si>
  <si>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</si>
  <si>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</si>
  <si>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</si>
  <si>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</si>
  <si>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</si>
  <si>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</si>
  <si>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</si>
  <si>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</si>
  <si>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</si>
  <si>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</si>
  <si>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</si>
  <si>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</si>
  <si>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</si>
  <si>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</si>
  <si>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</si>
  <si>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</si>
  <si>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</si>
  <si>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</si>
  <si>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</si>
  <si>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</si>
  <si>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</si>
  <si>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</si>
  <si>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</si>
  <si>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</si>
  <si>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</si>
  <si>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</si>
  <si>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</si>
  <si>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</si>
  <si>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</si>
  <si>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</si>
  <si>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</si>
  <si>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</si>
  <si>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</si>
  <si>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</si>
  <si>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</si>
  <si>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</si>
  <si>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</si>
  <si>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</si>
  <si>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</si>
  <si>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</si>
  <si>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</si>
  <si>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</si>
  <si>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</si>
  <si>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</si>
  <si>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</si>
  <si>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</si>
  <si>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</si>
  <si>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</si>
  <si>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</si>
  <si>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</si>
  <si>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</si>
  <si>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</si>
  <si>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</si>
  <si>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</si>
  <si>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</si>
  <si>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</si>
  <si>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</si>
  <si>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</si>
  <si>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</si>
  <si>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</si>
  <si>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</si>
  <si>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</si>
  <si>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</si>
  <si>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</si>
  <si>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</si>
  <si>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</si>
  <si>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</si>
  <si>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</si>
  <si>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</si>
  <si>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</si>
  <si>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</si>
  <si>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</si>
  <si>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</si>
  <si>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</si>
  <si>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</si>
  <si>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</si>
  <si>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</si>
  <si>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</si>
  <si>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</si>
  <si>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</si>
  <si>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</si>
  <si>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</si>
  <si>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</si>
  <si>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</si>
  <si>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</si>
  <si>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</si>
  <si>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</si>
  <si>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</si>
  <si>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</si>
  <si>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</si>
  <si>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</si>
  <si>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</si>
  <si>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</si>
  <si>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</si>
  <si>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</si>
  <si>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</si>
  <si>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</si>
  <si>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</si>
  <si>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</si>
  <si>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</si>
  <si>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</si>
  <si>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</si>
  <si>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</si>
  <si>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</si>
  <si>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</si>
  <si>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</si>
  <si>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</si>
  <si>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</si>
  <si>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</si>
  <si>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</si>
  <si>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</si>
  <si>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</si>
  <si>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</si>
  <si>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</si>
  <si>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</si>
  <si>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</si>
  <si>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</si>
  <si>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</si>
  <si>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</si>
  <si>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</si>
  <si>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</si>
  <si>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</si>
  <si>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</si>
  <si>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</si>
  <si>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</si>
  <si>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</si>
  <si>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</si>
  <si>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</si>
  <si>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</si>
  <si>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</si>
  <si>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</si>
  <si>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</si>
  <si>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</si>
  <si>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</si>
  <si>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</si>
  <si>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</si>
  <si>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</si>
  <si>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</si>
  <si>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</si>
  <si>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</si>
  <si>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</si>
  <si>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</si>
  <si>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</si>
  <si>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</si>
  <si>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</si>
  <si>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</si>
  <si>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</si>
  <si>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</si>
  <si>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</si>
  <si>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</si>
  <si>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</si>
  <si>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</si>
  <si>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</si>
  <si>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</si>
  <si>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</si>
  <si>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</si>
  <si>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</si>
  <si>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</si>
  <si>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</si>
  <si>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</si>
  <si>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</si>
  <si>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</si>
  <si>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</si>
  <si>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</si>
  <si>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</si>
  <si>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</si>
  <si>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</si>
  <si>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</si>
  <si>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</si>
  <si>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</si>
  <si>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</si>
  <si>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</si>
  <si>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</si>
  <si>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</si>
  <si>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</si>
  <si>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</si>
  <si>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</si>
  <si>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</si>
  <si>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</si>
  <si>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</si>
  <si>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</si>
  <si>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</si>
  <si>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</si>
  <si>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</si>
  <si>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</si>
  <si>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</si>
  <si>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</si>
  <si>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</si>
  <si>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</si>
  <si>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</si>
  <si>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</si>
  <si>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</si>
  <si>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</si>
  <si>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</si>
  <si>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</si>
  <si>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</si>
  <si>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</si>
  <si>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</si>
  <si>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</si>
  <si>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</si>
  <si>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</si>
  <si>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</si>
  <si>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</si>
  <si>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</si>
  <si>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</si>
  <si>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</si>
  <si>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</si>
  <si>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</si>
  <si>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</si>
  <si>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</si>
  <si>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</si>
  <si>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</si>
  <si>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</si>
  <si>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</si>
  <si>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</si>
  <si>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</si>
  <si>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</si>
  <si>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</si>
  <si>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</si>
  <si>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</si>
  <si>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</si>
  <si>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</si>
  <si>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</si>
  <si>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</si>
  <si>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</si>
  <si>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</si>
  <si>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</si>
  <si>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</si>
  <si>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</si>
  <si>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</si>
  <si>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</si>
  <si>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</si>
  <si>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</si>
  <si>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</si>
  <si>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</si>
  <si>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</si>
  <si>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</si>
  <si>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</si>
  <si>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</si>
  <si>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</si>
  <si>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</si>
  <si>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</si>
  <si>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</si>
  <si>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</si>
  <si>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</si>
  <si>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</si>
  <si>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</si>
  <si>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</si>
  <si>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</si>
  <si>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</si>
  <si>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</si>
  <si>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</si>
  <si>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</si>
  <si>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</si>
  <si>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</si>
  <si>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</si>
  <si>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</si>
  <si>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</si>
  <si>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</si>
  <si>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</si>
  <si>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</si>
  <si>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</si>
  <si>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</si>
  <si>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</si>
  <si>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</si>
  <si>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</si>
  <si>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</si>
  <si>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</si>
  <si>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</si>
  <si>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</si>
  <si>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</si>
  <si>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</si>
  <si>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</si>
  <si>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</si>
  <si>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</si>
  <si>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</si>
  <si>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</si>
  <si>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</si>
  <si>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</si>
  <si>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</si>
  <si>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</si>
  <si>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</si>
  <si>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</si>
  <si>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</si>
  <si>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</si>
  <si>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</si>
  <si>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</si>
  <si>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</si>
  <si>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</si>
  <si>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</si>
  <si>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</si>
  <si>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</si>
  <si>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</si>
  <si>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</si>
  <si>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</si>
  <si>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</si>
  <si>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</si>
  <si>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</si>
  <si>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</si>
  <si>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</si>
  <si>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</si>
  <si>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</si>
  <si>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</si>
  <si>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</si>
  <si>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</si>
  <si>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</si>
  <si>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</si>
  <si>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</si>
  <si>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</si>
  <si>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</si>
  <si>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</si>
  <si>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</si>
  <si>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</si>
  <si>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</si>
  <si>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</si>
  <si>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</si>
  <si>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</si>
  <si>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</si>
  <si>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</si>
  <si>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</si>
  <si>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</si>
  <si>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</si>
  <si>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</si>
  <si>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</si>
  <si>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</si>
  <si>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</si>
  <si>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</si>
  <si>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</si>
  <si>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</si>
  <si>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</si>
  <si>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</si>
  <si>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</si>
  <si>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</si>
  <si>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</si>
  <si>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</si>
  <si>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</si>
  <si>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</si>
  <si>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</si>
  <si>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</si>
  <si>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</si>
  <si>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</si>
  <si>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</si>
  <si>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</si>
  <si>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</si>
  <si>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</si>
  <si>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</si>
  <si>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</si>
  <si>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</si>
  <si>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</si>
  <si>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</si>
  <si>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</si>
  <si>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</si>
  <si>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</si>
  <si>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</si>
  <si>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</si>
  <si>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</si>
  <si>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</si>
  <si>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</si>
  <si>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</si>
  <si>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</si>
  <si>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</si>
  <si>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</si>
  <si>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</si>
  <si>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</si>
  <si>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</si>
  <si>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</si>
  <si>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</si>
  <si>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</si>
  <si>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</si>
  <si>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</si>
  <si>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</si>
  <si>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</si>
  <si>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</si>
  <si>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</si>
  <si>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</si>
  <si>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</si>
  <si>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</si>
  <si>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</si>
  <si>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</si>
  <si>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</si>
  <si>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</si>
  <si>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</si>
  <si>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</si>
  <si>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</si>
  <si>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</si>
  <si>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</si>
  <si>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</si>
  <si>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</si>
  <si>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</si>
  <si>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</si>
  <si>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</si>
  <si>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</si>
  <si>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</si>
  <si>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</si>
  <si>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</si>
  <si>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</si>
  <si>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</si>
  <si>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</si>
  <si>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</si>
  <si>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</si>
  <si>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</si>
  <si>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</si>
  <si>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</si>
  <si>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</si>
  <si>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</si>
  <si>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</si>
  <si>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</si>
  <si>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</si>
  <si>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</si>
  <si>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</si>
  <si>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</si>
  <si>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</si>
  <si>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</si>
  <si>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</si>
  <si>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</si>
  <si>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</si>
  <si>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</si>
  <si>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</si>
  <si>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</si>
  <si>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</si>
  <si>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</si>
  <si>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</si>
  <si>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</si>
  <si>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</si>
  <si>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</si>
  <si>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</si>
  <si>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</si>
  <si>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</si>
  <si>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</si>
  <si>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</si>
  <si>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</si>
  <si>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</si>
  <si>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</si>
  <si>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</si>
  <si>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</si>
  <si>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</si>
  <si>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</si>
  <si>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</si>
  <si>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</si>
  <si>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</si>
  <si>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</si>
  <si>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</si>
  <si>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</si>
  <si>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</si>
  <si>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</si>
  <si>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</si>
  <si>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</si>
  <si>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</si>
  <si>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</si>
  <si>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</si>
  <si>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</si>
  <si>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</si>
  <si>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</si>
  <si>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</si>
  <si>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</si>
  <si>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</si>
  <si>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</si>
  <si>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</si>
  <si>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</si>
  <si>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</si>
  <si>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</si>
  <si>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</si>
  <si>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</si>
  <si>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</si>
  <si>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</si>
  <si>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</si>
  <si>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</si>
  <si>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</si>
  <si>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</si>
  <si>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</si>
  <si>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</si>
  <si>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</si>
  <si>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</si>
  <si>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</si>
  <si>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</si>
  <si>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</si>
  <si>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</si>
  <si>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</si>
  <si>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</si>
  <si>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</si>
  <si>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</si>
  <si>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</si>
  <si>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</si>
  <si>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</si>
  <si>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</si>
  <si>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</si>
  <si>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</si>
  <si>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</si>
  <si>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</si>
  <si>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</si>
  <si>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</si>
  <si>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</si>
  <si>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</si>
  <si>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</si>
  <si>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</si>
  <si>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</si>
  <si>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</si>
  <si>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</si>
  <si>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</si>
  <si>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</si>
  <si>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</si>
  <si>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</si>
  <si>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</si>
  <si>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</si>
  <si>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</si>
  <si>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</si>
  <si>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</si>
  <si>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</si>
  <si>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</si>
  <si>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</si>
  <si>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</si>
  <si>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</si>
  <si>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</si>
  <si>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</si>
  <si>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</si>
  <si>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</si>
  <si>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</si>
  <si>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</si>
  <si>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</si>
  <si>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</si>
  <si>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</si>
  <si>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</si>
  <si>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</si>
  <si>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</si>
  <si>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</si>
  <si>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</si>
  <si>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</si>
  <si>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</si>
  <si>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</si>
  <si>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</si>
  <si>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</si>
  <si>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</si>
  <si>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</si>
  <si>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</si>
  <si>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</si>
  <si>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</si>
  <si>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</si>
  <si>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</si>
  <si>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</si>
  <si>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</si>
  <si>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</si>
  <si>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</si>
  <si>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</si>
  <si>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</si>
  <si>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</si>
  <si>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</si>
  <si>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</si>
  <si>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</si>
  <si>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</si>
  <si>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</si>
  <si>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</si>
  <si>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</si>
  <si>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</si>
  <si>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</si>
  <si>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</si>
  <si>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</si>
  <si>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</si>
  <si>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</si>
  <si>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</si>
  <si>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</si>
  <si>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</si>
  <si>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</si>
  <si>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</si>
  <si>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</si>
  <si>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</si>
  <si>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</si>
  <si>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</si>
  <si>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</si>
  <si>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</si>
  <si>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</si>
  <si>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</si>
  <si>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</si>
  <si>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</si>
  <si>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</si>
  <si>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</si>
  <si>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</si>
  <si>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</si>
  <si>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</si>
  <si>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</si>
  <si>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</si>
  <si>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</si>
  <si>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</si>
  <si>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</si>
  <si>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</si>
  <si>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</si>
  <si>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</si>
  <si>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</si>
  <si>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</si>
  <si>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</si>
  <si>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</si>
  <si>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</si>
  <si>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</si>
  <si>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</si>
  <si>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</si>
  <si>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</si>
  <si>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</si>
  <si>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</si>
  <si>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</si>
  <si>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</si>
  <si>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</si>
  <si>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</si>
  <si>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</si>
  <si>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</si>
  <si>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</si>
  <si>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</si>
  <si>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</si>
  <si>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</si>
  <si>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</si>
  <si>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</si>
  <si>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</si>
  <si>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</si>
  <si>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</si>
  <si>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</si>
  <si>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</si>
  <si>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</si>
  <si>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</si>
  <si>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</si>
  <si>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</si>
  <si>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</si>
  <si>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</si>
  <si>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</si>
  <si>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</si>
  <si>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</si>
  <si>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</si>
  <si>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</si>
  <si>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</si>
  <si>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</si>
  <si>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</si>
  <si>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</si>
  <si>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</si>
  <si>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</si>
  <si>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</si>
  <si>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</si>
  <si>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</si>
  <si>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</si>
  <si>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</si>
  <si>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</si>
  <si>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</si>
  <si>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</si>
  <si>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</si>
  <si>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</si>
  <si>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</si>
  <si>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</si>
  <si>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</si>
  <si>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</si>
  <si>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</si>
  <si>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</si>
  <si>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</si>
  <si>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</si>
  <si>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</si>
  <si>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</si>
  <si>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</si>
  <si>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</si>
  <si>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</si>
  <si>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</si>
  <si>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</si>
  <si>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</si>
  <si>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</si>
  <si>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</si>
  <si>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</si>
  <si>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</si>
  <si>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</si>
  <si>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</si>
  <si>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</si>
  <si>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</si>
  <si>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</si>
  <si>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</si>
  <si>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</si>
  <si>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</si>
  <si>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</si>
  <si>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</si>
  <si>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</si>
  <si>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</si>
  <si>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</si>
  <si>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</si>
  <si>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</si>
  <si>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</si>
  <si>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</si>
  <si>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</si>
  <si>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</si>
  <si>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</si>
  <si>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</si>
  <si>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</si>
  <si>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</si>
  <si>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</si>
  <si>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</si>
  <si>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</si>
  <si>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</si>
  <si>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</si>
  <si>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</si>
  <si>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</si>
  <si>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</si>
  <si>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</si>
  <si>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</si>
  <si>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</si>
  <si>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</si>
  <si>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</si>
  <si>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</si>
  <si>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</si>
  <si>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</si>
  <si>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</si>
  <si>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</si>
  <si>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</si>
  <si>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</si>
  <si>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</si>
  <si>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</si>
  <si>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</si>
  <si>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</si>
  <si>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</si>
  <si>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</si>
  <si>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</si>
  <si>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</si>
  <si>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</si>
  <si>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</si>
  <si>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</si>
  <si>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</si>
  <si>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</si>
  <si>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</si>
  <si>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</si>
  <si>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</si>
  <si>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</si>
  <si>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</si>
  <si>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</si>
  <si>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</si>
  <si>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</si>
  <si>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</si>
  <si>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</si>
  <si>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</si>
  <si>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</si>
  <si>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</si>
  <si>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</si>
  <si>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</si>
  <si>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</si>
  <si>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</si>
  <si>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</si>
  <si>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</si>
  <si>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</si>
  <si>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</si>
  <si>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</si>
  <si>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</si>
  <si>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</si>
  <si>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</si>
  <si>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</si>
  <si>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</si>
  <si>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</si>
  <si>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</si>
  <si>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</si>
  <si>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</si>
  <si>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</si>
  <si>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</si>
  <si>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</si>
  <si>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</si>
  <si>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</si>
  <si>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</si>
  <si>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</si>
  <si>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</si>
  <si>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</si>
  <si>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</si>
  <si>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</si>
  <si>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</si>
  <si>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</si>
  <si>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</si>
  <si>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</si>
  <si>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</si>
  <si>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</si>
  <si>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</si>
  <si>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</si>
  <si>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</si>
  <si>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</si>
  <si>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</si>
  <si>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</si>
  <si>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</si>
  <si>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</si>
  <si>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</si>
  <si>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</si>
  <si>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</si>
  <si>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</si>
  <si>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</si>
  <si>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</si>
  <si>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</si>
  <si>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</si>
  <si>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</si>
  <si>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</si>
  <si>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</si>
  <si>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</si>
  <si>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</si>
  <si>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</si>
  <si>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</si>
  <si>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</si>
  <si>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</si>
  <si>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</si>
  <si>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</si>
  <si>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</si>
  <si>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</si>
  <si>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</si>
  <si>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</si>
  <si>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</si>
  <si>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</si>
  <si>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</si>
  <si>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</si>
  <si>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</si>
  <si>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</si>
  <si>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</si>
  <si>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</si>
  <si>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</si>
  <si>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</si>
  <si>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</si>
  <si>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</si>
  <si>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</si>
  <si>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</si>
  <si>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</si>
  <si>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</si>
  <si>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</si>
  <si>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</si>
  <si>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</si>
  <si>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</si>
  <si>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</si>
  <si>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</si>
  <si>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</si>
  <si>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</si>
  <si>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</si>
  <si>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</si>
  <si>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</si>
  <si>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</si>
  <si>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</si>
  <si>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</si>
  <si>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</si>
  <si>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</si>
  <si>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</si>
  <si>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</si>
  <si>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</si>
  <si>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</si>
  <si>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</si>
  <si>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</si>
  <si>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</si>
  <si>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</si>
  <si>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</si>
  <si>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</si>
  <si>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</si>
  <si>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</si>
  <si>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</si>
  <si>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</si>
  <si>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</si>
  <si>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</si>
  <si>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</si>
  <si>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</si>
  <si>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</si>
  <si>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</si>
  <si>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</si>
  <si>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</si>
  <si>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</si>
  <si>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</si>
  <si>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</si>
  <si>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</si>
  <si>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</si>
  <si>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</si>
  <si>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</si>
  <si>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</si>
  <si>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</si>
  <si>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</si>
  <si>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</si>
  <si>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</si>
  <si>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</si>
  <si>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</si>
  <si>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</si>
  <si>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</si>
  <si>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</si>
  <si>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</si>
  <si>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</si>
  <si>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</si>
  <si>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</si>
  <si>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</si>
  <si>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</si>
  <si>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</si>
  <si>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</si>
  <si>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</si>
  <si>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</si>
  <si>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</si>
  <si>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</si>
  <si>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</si>
  <si>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</si>
  <si>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</si>
  <si>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</si>
  <si>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</si>
  <si>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</si>
  <si>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</si>
  <si>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</si>
  <si>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</si>
  <si>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</si>
  <si>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</si>
  <si>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</si>
  <si>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</si>
  <si>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</si>
  <si>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</si>
  <si>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</si>
  <si>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</si>
  <si>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</si>
  <si>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</si>
  <si>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</si>
  <si>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</si>
  <si>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</si>
  <si>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</si>
  <si>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</si>
  <si>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</si>
  <si>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</si>
  <si>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</si>
  <si>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</si>
  <si>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</si>
  <si>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</si>
  <si>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</si>
  <si>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</si>
  <si>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</si>
  <si>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</si>
  <si>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</si>
  <si>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</si>
  <si>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</si>
  <si>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</si>
  <si>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</si>
  <si>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</si>
  <si>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</si>
  <si>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</si>
  <si>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</si>
  <si>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</si>
  <si>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</si>
  <si>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</si>
  <si>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</si>
  <si>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</si>
  <si>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</si>
  <si>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</si>
  <si>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</si>
  <si>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</si>
  <si>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</si>
  <si>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</si>
  <si>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</si>
  <si>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</si>
  <si>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</si>
  <si>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</si>
  <si>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</si>
  <si>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</si>
  <si>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</si>
  <si>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</si>
  <si>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</si>
  <si>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</si>
  <si>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</si>
  <si>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</si>
  <si>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</si>
  <si>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</si>
  <si>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</si>
  <si>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</si>
  <si>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</si>
  <si>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</si>
  <si>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</si>
  <si>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</si>
  <si>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</si>
  <si>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</si>
  <si>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</si>
  <si>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</si>
  <si>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</si>
  <si>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</si>
  <si>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</si>
  <si>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</si>
  <si>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</si>
  <si>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</si>
  <si>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</si>
  <si>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</si>
  <si>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</si>
  <si>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</si>
  <si>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</si>
  <si>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</si>
  <si>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</si>
  <si>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</si>
  <si>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</si>
  <si>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</si>
  <si>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</si>
  <si>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</si>
  <si>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</si>
  <si>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</si>
  <si>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</si>
  <si>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</si>
  <si>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</si>
  <si>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</si>
  <si>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</si>
  <si>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</si>
  <si>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</si>
  <si>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</si>
  <si>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</si>
  <si>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</si>
  <si>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</si>
  <si>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</si>
  <si>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</si>
  <si>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</si>
  <si>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</si>
  <si>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</si>
  <si>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</si>
  <si>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</si>
  <si>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</si>
  <si>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</si>
  <si>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</si>
  <si>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</si>
  <si>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</si>
  <si>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</si>
  <si>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</si>
  <si>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</si>
  <si>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</si>
  <si>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</si>
  <si>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</si>
  <si>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</si>
  <si>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</si>
  <si>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</si>
  <si>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</si>
  <si>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</si>
  <si>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</si>
  <si>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</si>
  <si>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</si>
  <si>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</si>
  <si>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</si>
  <si>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</si>
  <si>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</si>
  <si>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</si>
  <si>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</si>
  <si>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</si>
  <si>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</si>
  <si>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</si>
  <si>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</si>
  <si>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</si>
  <si>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</si>
  <si>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</si>
  <si>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</si>
  <si>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</si>
  <si>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</si>
  <si>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</si>
  <si>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</si>
  <si>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</si>
  <si>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</si>
  <si>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</si>
  <si>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</si>
  <si>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</si>
  <si>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</si>
  <si>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</si>
  <si>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</si>
  <si>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</si>
  <si>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</si>
  <si>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</si>
  <si>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</si>
  <si>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</si>
  <si>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</si>
  <si>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</si>
  <si>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</si>
  <si>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</si>
  <si>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</si>
  <si>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</si>
  <si>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</si>
  <si>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</si>
  <si>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</si>
  <si>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</si>
  <si>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</si>
  <si>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</si>
  <si>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</si>
  <si>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</si>
  <si>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</si>
  <si>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</si>
  <si>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</si>
  <si>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</si>
  <si>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</si>
  <si>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</si>
  <si>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</si>
  <si>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</si>
  <si>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</si>
  <si>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</si>
  <si>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</si>
  <si>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</si>
  <si>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</si>
  <si>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</si>
  <si>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</si>
  <si>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</si>
  <si>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</si>
  <si>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</si>
  <si>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</si>
  <si>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</si>
  <si>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</si>
  <si>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</si>
  <si>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</si>
  <si>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</si>
  <si>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</si>
  <si>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</si>
  <si>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</si>
  <si>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</si>
  <si>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</si>
  <si>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</si>
  <si>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</si>
  <si>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</si>
  <si>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</si>
  <si>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</si>
  <si>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</si>
  <si>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</si>
  <si>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</si>
  <si>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</si>
  <si>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</si>
  <si>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</si>
  <si>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</si>
  <si>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</si>
  <si>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</si>
  <si>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</si>
  <si>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</si>
  <si>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</si>
  <si>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</si>
  <si>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</si>
  <si>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</si>
  <si>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</si>
  <si>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</si>
  <si>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</si>
  <si>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</si>
  <si>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</si>
  <si>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</si>
  <si>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</si>
  <si>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</si>
  <si>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</si>
  <si>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</si>
  <si>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</si>
  <si>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</si>
  <si>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</si>
  <si>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</si>
  <si>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</si>
  <si>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</si>
  <si>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</si>
  <si>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</si>
  <si>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</si>
  <si>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</si>
  <si>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</si>
  <si>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</si>
  <si>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</si>
  <si>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</si>
  <si>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</si>
  <si>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</si>
  <si>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</si>
  <si>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</si>
  <si>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</si>
  <si>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</si>
  <si>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</si>
  <si>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</si>
  <si>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</si>
  <si>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</si>
  <si>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</si>
  <si>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</si>
  <si>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</si>
  <si>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</si>
  <si>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</si>
  <si>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</si>
  <si>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</si>
  <si>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</si>
  <si>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</si>
  <si>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</si>
  <si>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</si>
  <si>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</si>
  <si>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</si>
  <si>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</si>
  <si>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</si>
  <si>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</si>
  <si>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</si>
  <si>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</si>
  <si>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</si>
  <si>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</si>
  <si>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</si>
  <si>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</si>
  <si>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</si>
  <si>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</si>
  <si>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</si>
  <si>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</si>
  <si>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</si>
  <si>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</si>
  <si>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</si>
  <si>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</si>
  <si>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</si>
  <si>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</si>
  <si>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</si>
  <si>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</si>
  <si>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</si>
  <si>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</si>
  <si>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</si>
  <si>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</si>
  <si>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</si>
  <si>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</si>
  <si>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</si>
  <si>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</si>
  <si>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</si>
  <si>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</si>
  <si>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</si>
  <si>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</si>
  <si>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</si>
  <si>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</si>
  <si>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</si>
  <si>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</si>
  <si>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</si>
  <si>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</si>
  <si>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</si>
  <si>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</si>
  <si>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</si>
  <si>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</si>
  <si>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</si>
  <si>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</si>
  <si>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</si>
  <si>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</si>
  <si>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</si>
  <si>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</si>
  <si>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</si>
  <si>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</si>
  <si>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</si>
  <si>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</si>
  <si>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</si>
  <si>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</si>
  <si>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</si>
  <si>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</si>
  <si>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</si>
  <si>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</si>
  <si>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</si>
  <si>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</si>
  <si>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</si>
  <si>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</si>
  <si>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</si>
  <si>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</si>
  <si>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</si>
  <si>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</si>
  <si>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</si>
  <si>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</si>
  <si>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</si>
  <si>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</si>
  <si>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</si>
  <si>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</si>
  <si>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</si>
  <si>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</si>
  <si>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</si>
  <si>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</si>
  <si>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</si>
  <si>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</si>
  <si>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</si>
  <si>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</si>
  <si>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</si>
  <si>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</si>
  <si>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</si>
  <si>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</si>
  <si>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</si>
  <si>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</si>
  <si>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</si>
  <si>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</si>
  <si>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</si>
  <si>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</si>
  <si>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</si>
  <si>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</si>
  <si>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</si>
  <si>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</si>
  <si>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</si>
  <si>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</si>
  <si>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</si>
  <si>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</si>
  <si>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</si>
  <si>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</si>
  <si>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</si>
  <si>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</si>
  <si>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</si>
  <si>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</si>
  <si>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</si>
  <si>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</si>
  <si>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</si>
  <si>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</si>
  <si>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</si>
  <si>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</si>
  <si>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</si>
  <si>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</si>
  <si>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</si>
  <si>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</si>
  <si>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</si>
  <si>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</si>
  <si>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</si>
  <si>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</si>
  <si>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</si>
  <si>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</si>
  <si>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</si>
  <si>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</si>
  <si>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</si>
  <si>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</si>
  <si>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</si>
  <si>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</si>
  <si>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</si>
  <si>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</si>
  <si>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</si>
  <si>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</si>
  <si>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</si>
  <si>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</si>
  <si>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</si>
  <si>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</si>
  <si>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</si>
  <si>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</si>
  <si>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</si>
  <si>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</si>
  <si>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</si>
  <si>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</si>
  <si>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</si>
  <si>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</si>
  <si>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</si>
  <si>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</si>
  <si>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</si>
  <si>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</si>
  <si>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</si>
  <si>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</si>
  <si>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</si>
  <si>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</si>
  <si>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</si>
  <si>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</si>
  <si>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</si>
  <si>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</si>
  <si>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</si>
  <si>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</si>
  <si>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</si>
  <si>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</si>
  <si>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</si>
  <si>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</si>
  <si>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</si>
  <si>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</si>
  <si>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</si>
  <si>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</si>
  <si>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</si>
  <si>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</si>
  <si>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</si>
  <si>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</si>
  <si>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</si>
  <si>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</si>
  <si>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</si>
  <si>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</si>
  <si>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</si>
  <si>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</si>
  <si>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</si>
  <si>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</si>
  <si>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</si>
  <si>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</si>
  <si>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</si>
  <si>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</si>
  <si>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</si>
  <si>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</si>
  <si>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</si>
  <si>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</si>
  <si>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</si>
  <si>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</si>
  <si>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</si>
  <si>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</si>
  <si>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</si>
  <si>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</si>
  <si>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</si>
  <si>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</si>
  <si>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</si>
  <si>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</si>
  <si>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</si>
  <si>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</si>
  <si>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</si>
  <si>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</si>
  <si>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</si>
  <si>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</si>
  <si>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</si>
  <si>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</si>
  <si>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</si>
  <si>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</si>
  <si>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</si>
  <si>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</si>
  <si>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</si>
  <si>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</si>
  <si>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</si>
  <si>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</si>
  <si>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</si>
  <si>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</si>
  <si>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</si>
  <si>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</si>
  <si>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</si>
  <si>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</si>
  <si>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</si>
  <si>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</si>
  <si>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</si>
  <si>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</si>
  <si>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</si>
  <si>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</si>
  <si>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</si>
  <si>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</si>
  <si>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</si>
  <si>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</si>
  <si>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</si>
  <si>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</si>
  <si>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</si>
  <si>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</si>
  <si>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</si>
  <si>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</si>
  <si>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</si>
  <si>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</si>
  <si>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</si>
  <si>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</si>
  <si>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</si>
  <si>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</si>
  <si>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</si>
  <si>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</si>
  <si>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</si>
  <si>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</si>
  <si>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</si>
  <si>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</si>
  <si>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</si>
  <si>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</si>
  <si>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</si>
  <si>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</si>
  <si>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</si>
  <si>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</si>
  <si>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</si>
  <si>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</si>
  <si>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</si>
  <si>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</si>
  <si>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</si>
  <si>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</si>
  <si>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</si>
  <si>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</si>
  <si>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</si>
  <si>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</si>
  <si>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</si>
  <si>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</si>
  <si>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</si>
  <si>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</si>
  <si>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</si>
  <si>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</si>
  <si>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</si>
  <si>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</si>
  <si>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</si>
  <si>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</si>
  <si>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</si>
  <si>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</si>
  <si>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</si>
  <si>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</si>
  <si>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</si>
  <si>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</si>
  <si>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</si>
  <si>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</si>
  <si>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</si>
  <si>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</si>
  <si>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</si>
  <si>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</si>
  <si>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</si>
  <si>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</si>
  <si>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</si>
  <si>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</si>
  <si>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</si>
  <si>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</si>
  <si>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</si>
  <si>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</si>
  <si>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</si>
  <si>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</si>
  <si>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</si>
  <si>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</si>
  <si>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</si>
  <si>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</si>
  <si>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</si>
  <si>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</si>
  <si>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</si>
  <si>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</si>
  <si>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</si>
  <si>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</si>
  <si>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</si>
  <si>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</si>
  <si>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</si>
  <si>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</si>
  <si>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</si>
  <si>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</si>
  <si>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</si>
  <si>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</si>
  <si>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</si>
  <si>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</si>
  <si>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</si>
  <si>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</si>
  <si>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</si>
  <si>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</si>
  <si>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</si>
  <si>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</si>
  <si>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</si>
  <si>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</si>
  <si>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</si>
  <si>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</si>
  <si>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</si>
  <si>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</si>
  <si>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</si>
  <si>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</si>
  <si>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</si>
  <si>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</si>
  <si>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</si>
  <si>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</si>
  <si>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</si>
  <si>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</si>
  <si>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</si>
  <si>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</si>
  <si>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</si>
  <si>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</si>
  <si>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</si>
  <si>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</si>
  <si>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</si>
  <si>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</si>
  <si>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</si>
  <si>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</si>
  <si>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</si>
  <si>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</si>
  <si>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</si>
  <si>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</si>
  <si>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</si>
  <si>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</si>
  <si>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</si>
  <si>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</si>
  <si>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</si>
  <si>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</si>
  <si>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</si>
  <si>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</si>
  <si>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</si>
  <si>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</si>
  <si>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</si>
  <si>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</si>
  <si>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</si>
  <si>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</si>
  <si>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</si>
  <si>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</si>
  <si>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</si>
  <si>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</si>
  <si>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</si>
  <si>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</si>
  <si>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</si>
  <si>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</si>
  <si>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</si>
  <si>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</si>
  <si>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</si>
  <si>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</si>
  <si>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</si>
  <si>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</si>
  <si>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</si>
  <si>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</si>
  <si>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</si>
  <si>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</si>
  <si>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</si>
  <si>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</si>
  <si>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</si>
  <si>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</si>
  <si>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</si>
  <si>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</si>
  <si>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</si>
  <si>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</si>
  <si>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</si>
  <si>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</si>
  <si>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</si>
  <si>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</si>
  <si>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</si>
  <si>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</si>
  <si>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</si>
  <si>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</si>
  <si>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</si>
  <si>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</si>
  <si>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</si>
  <si>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</si>
  <si>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</si>
  <si>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</si>
  <si>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</si>
  <si>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</si>
  <si>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</si>
  <si>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</si>
  <si>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</si>
  <si>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</si>
  <si>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</si>
  <si>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</si>
  <si>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</si>
  <si>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</si>
  <si>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</si>
  <si>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</si>
  <si>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</si>
  <si>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</si>
  <si>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</si>
  <si>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</si>
  <si>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</si>
  <si>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</si>
  <si>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</si>
  <si>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</si>
  <si>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</si>
  <si>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</si>
  <si>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</si>
  <si>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</si>
  <si>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</si>
  <si>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</si>
  <si>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</si>
  <si>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</si>
  <si>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</si>
  <si>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</si>
  <si>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</si>
  <si>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</si>
  <si>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</si>
  <si>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</si>
  <si>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</si>
  <si>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</si>
  <si>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</si>
  <si>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</si>
  <si>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</si>
  <si>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</si>
  <si>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</si>
  <si>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</si>
  <si>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</si>
  <si>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</si>
  <si>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</si>
  <si>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</si>
  <si>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</si>
  <si>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</si>
  <si>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</si>
  <si>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</si>
  <si>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</si>
  <si>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</si>
  <si>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</si>
  <si>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</si>
  <si>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</si>
  <si>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</si>
  <si>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</si>
  <si>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</si>
  <si>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</si>
  <si>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</si>
  <si>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</si>
  <si>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</si>
  <si>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</si>
  <si>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</si>
  <si>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</si>
  <si>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</si>
  <si>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</si>
  <si>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</si>
  <si>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</si>
  <si>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</si>
  <si>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</si>
  <si>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</si>
  <si>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</si>
  <si>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</si>
  <si>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</si>
  <si>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</si>
  <si>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</si>
  <si>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</si>
  <si>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</si>
  <si>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</si>
  <si>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</si>
  <si>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</si>
  <si>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</si>
  <si>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</si>
  <si>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</si>
  <si>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</si>
  <si>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</si>
  <si>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</si>
  <si>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</si>
  <si>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</si>
  <si>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</si>
  <si>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</si>
  <si>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</si>
  <si>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</si>
  <si>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</si>
  <si>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</si>
  <si>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</si>
  <si>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</si>
  <si>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</si>
  <si>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</si>
  <si>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</si>
  <si>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</si>
  <si>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</si>
  <si>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</si>
  <si>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</si>
  <si>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</si>
  <si>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</si>
  <si>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</si>
  <si>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</si>
  <si>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</si>
  <si>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</si>
  <si>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</si>
  <si>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</si>
  <si>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</si>
  <si>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</si>
  <si>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</si>
  <si>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</si>
  <si>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</si>
  <si>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</si>
  <si>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</si>
  <si>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</si>
  <si>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</si>
  <si>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</si>
  <si>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</si>
  <si>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</si>
  <si>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</si>
  <si>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</si>
  <si>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</si>
  <si>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</si>
  <si>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</si>
  <si>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</si>
  <si>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</si>
  <si>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</si>
  <si>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</si>
  <si>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</si>
  <si>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</si>
  <si>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</si>
  <si>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</si>
  <si>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</si>
  <si>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</si>
  <si>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</si>
  <si>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</si>
  <si>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</si>
  <si>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</si>
  <si>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</si>
  <si>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</si>
  <si>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</si>
  <si>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</si>
  <si>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</si>
  <si>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</si>
  <si>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</si>
  <si>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</si>
  <si>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</si>
  <si>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</si>
  <si>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</si>
  <si>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</si>
  <si>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</si>
  <si>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</si>
  <si>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</si>
  <si>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</si>
  <si>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</si>
  <si>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</si>
  <si>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</si>
  <si>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</si>
  <si>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</si>
  <si>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</si>
  <si>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</si>
  <si>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</si>
  <si>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</si>
  <si>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</si>
  <si>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</si>
  <si>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</si>
  <si>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</si>
  <si>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</si>
  <si>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</si>
  <si>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</si>
  <si>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</si>
  <si>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</si>
  <si>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</si>
  <si>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</si>
  <si>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</si>
  <si>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</si>
  <si>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</si>
  <si>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</si>
  <si>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</si>
  <si>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</si>
  <si>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</si>
  <si>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</si>
  <si>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</si>
  <si>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</si>
  <si>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</si>
  <si>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</si>
  <si>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</si>
  <si>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</si>
  <si>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</si>
  <si>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</si>
  <si>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</si>
  <si>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</si>
  <si>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</si>
  <si>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</si>
  <si>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</si>
  <si>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</si>
  <si>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</si>
  <si>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</si>
  <si>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</si>
  <si>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</si>
  <si>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</si>
  <si>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</si>
  <si>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</si>
  <si>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</si>
  <si>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</si>
  <si>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</si>
  <si>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</si>
  <si>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</si>
  <si>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</si>
  <si>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</si>
  <si>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</si>
  <si>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</si>
  <si>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</si>
  <si>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</si>
  <si>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</si>
  <si>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</si>
  <si>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</si>
  <si>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</si>
  <si>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</si>
  <si>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</si>
  <si>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</si>
  <si>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</si>
  <si>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</si>
  <si>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</si>
  <si>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</si>
  <si>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</si>
  <si>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</si>
  <si>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</si>
  <si>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</si>
  <si>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</si>
  <si>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</si>
  <si>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</si>
  <si>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</si>
  <si>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</si>
  <si>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</si>
  <si>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</si>
  <si>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</si>
  <si>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</si>
  <si>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</si>
  <si>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</si>
  <si>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</si>
  <si>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</si>
  <si>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</si>
  <si>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</si>
  <si>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</si>
  <si>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</si>
  <si>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</si>
  <si>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</si>
  <si>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</si>
  <si>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</si>
  <si>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</si>
  <si>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</si>
  <si>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</si>
  <si>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</si>
  <si>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</si>
  <si>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</si>
  <si>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</si>
  <si>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</si>
  <si>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</si>
  <si>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</si>
  <si>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</si>
  <si>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</si>
  <si>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</si>
  <si>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</si>
  <si>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</si>
  <si>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</si>
  <si>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</si>
  <si>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</si>
  <si>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</si>
  <si>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</si>
  <si>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</si>
  <si>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</si>
  <si>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</si>
  <si>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</si>
  <si>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</si>
  <si>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</si>
  <si>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</si>
  <si>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</si>
  <si>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</si>
  <si>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</si>
  <si>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</si>
  <si>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</si>
  <si>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</si>
  <si>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</si>
  <si>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</si>
  <si>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</si>
  <si>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</si>
  <si>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</si>
  <si>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</si>
  <si>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</si>
  <si>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</si>
  <si>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</si>
  <si>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</si>
  <si>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</si>
  <si>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</si>
  <si>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</si>
  <si>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</si>
  <si>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</si>
  <si>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</si>
  <si>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</si>
  <si>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</si>
  <si>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</si>
  <si>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</si>
  <si>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</si>
  <si>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</si>
  <si>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</si>
  <si>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</si>
  <si>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</si>
  <si>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</si>
  <si>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</si>
  <si>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</si>
  <si>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</si>
  <si>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</si>
  <si>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</si>
  <si>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</si>
  <si>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</si>
  <si>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</si>
  <si>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</si>
  <si>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</si>
  <si>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</si>
  <si>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</si>
  <si>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</si>
  <si>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</si>
  <si>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</si>
  <si>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</si>
  <si>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</si>
  <si>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</si>
  <si>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</si>
  <si>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</si>
  <si>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</si>
  <si>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</si>
  <si>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</si>
  <si>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</si>
  <si>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</si>
  <si>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</si>
  <si>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</si>
  <si>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</si>
  <si>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</si>
  <si>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</si>
  <si>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</si>
  <si>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</si>
  <si>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</si>
  <si>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</si>
  <si>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</si>
  <si>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</si>
  <si>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</si>
  <si>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</si>
  <si>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</si>
  <si>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</si>
  <si>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</si>
  <si>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</si>
  <si>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</si>
  <si>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</si>
  <si>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</si>
  <si>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</si>
  <si>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</si>
  <si>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</si>
  <si>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</si>
  <si>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</si>
  <si>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</si>
  <si>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</si>
  <si>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</si>
  <si>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</si>
  <si>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</si>
  <si>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</si>
  <si>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</si>
  <si>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</si>
  <si>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</si>
  <si>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</si>
  <si>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</si>
  <si>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</si>
  <si>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</si>
  <si>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</si>
  <si>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</si>
  <si>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</si>
  <si>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</si>
  <si>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</si>
  <si>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</si>
  <si>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</si>
  <si>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</si>
  <si>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</si>
  <si>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</si>
  <si>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</si>
  <si>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</si>
  <si>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</si>
  <si>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</si>
  <si>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</si>
  <si>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</si>
  <si>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</si>
  <si>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</si>
  <si>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</si>
  <si>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</si>
  <si>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</si>
  <si>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</si>
  <si>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</si>
  <si>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</si>
  <si>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</si>
  <si>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</si>
  <si>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</si>
  <si>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</si>
  <si>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</si>
  <si>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</si>
  <si>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</si>
  <si>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</si>
  <si>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</si>
  <si>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</si>
  <si>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</si>
  <si>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</si>
  <si>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</si>
  <si>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</si>
  <si>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</si>
  <si>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</si>
  <si>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</si>
  <si>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</si>
  <si>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</si>
  <si>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</si>
  <si>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</si>
  <si>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</si>
  <si>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</si>
  <si>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</si>
  <si>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</si>
  <si>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</si>
  <si>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</si>
  <si>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</si>
  <si>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</si>
  <si>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</si>
  <si>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</si>
  <si>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</si>
  <si>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</si>
  <si>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</si>
  <si>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</si>
  <si>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</si>
  <si>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</si>
  <si>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</si>
  <si>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</si>
  <si>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</si>
  <si>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</si>
  <si>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</si>
  <si>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</si>
  <si>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</si>
  <si>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</si>
  <si>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</si>
  <si>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</si>
  <si>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</si>
  <si>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</si>
  <si>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</si>
  <si>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</si>
  <si>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</si>
  <si>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</si>
  <si>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</si>
  <si>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</si>
  <si>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</si>
  <si>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</si>
  <si>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</si>
  <si>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</si>
  <si>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</si>
  <si>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</si>
  <si>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</si>
  <si>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</si>
  <si>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</si>
  <si>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</si>
  <si>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</si>
  <si>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</si>
  <si>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</si>
  <si>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</si>
  <si>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</si>
  <si>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</si>
  <si>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</si>
  <si>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</si>
  <si>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</si>
  <si>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</si>
  <si>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</si>
  <si>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</si>
  <si>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</si>
  <si>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</si>
  <si>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</si>
  <si>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</si>
  <si>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</si>
  <si>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</si>
  <si>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</si>
  <si>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</si>
  <si>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</si>
  <si>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</si>
  <si>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</si>
  <si>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</si>
  <si>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</si>
  <si>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</si>
  <si>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</si>
  <si>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</si>
  <si>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</si>
  <si>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</si>
  <si>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</si>
  <si>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</si>
  <si>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</si>
  <si>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</si>
  <si>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</si>
  <si>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</si>
  <si>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</si>
  <si>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</si>
  <si>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</si>
  <si>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</si>
  <si>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</si>
  <si>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</si>
  <si>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</si>
  <si>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</si>
  <si>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</si>
  <si>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</si>
  <si>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</si>
  <si>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</si>
  <si>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</si>
  <si>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</si>
  <si>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</si>
  <si>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</si>
  <si>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</si>
  <si>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</si>
  <si>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</si>
  <si>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</si>
  <si>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</si>
  <si>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</si>
  <si>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</si>
  <si>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</si>
  <si>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</si>
  <si>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</si>
  <si>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</si>
  <si>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</si>
  <si>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</si>
  <si>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</si>
  <si>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</si>
  <si>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</si>
  <si>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</si>
  <si>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</si>
  <si>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</si>
  <si>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</si>
  <si>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</si>
  <si>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</si>
  <si>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</si>
  <si>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</si>
  <si>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</si>
  <si>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</si>
  <si>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</si>
  <si>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</si>
  <si>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</si>
  <si>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</si>
  <si>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</si>
  <si>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</si>
  <si>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</si>
  <si>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</si>
  <si>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</si>
  <si>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</si>
  <si>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</si>
  <si>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</si>
  <si>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</si>
  <si>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</si>
  <si>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</si>
  <si>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</si>
  <si>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</si>
  <si>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</si>
  <si>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</si>
  <si>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</si>
  <si>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</si>
  <si>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</si>
  <si>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</si>
  <si>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</si>
  <si>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</si>
  <si>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</si>
  <si>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</si>
  <si>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</si>
  <si>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</si>
  <si>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</si>
  <si>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</si>
  <si>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</si>
  <si>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</si>
  <si>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</si>
  <si>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</si>
  <si>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</si>
  <si>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</si>
  <si>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</si>
  <si>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</si>
  <si>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</si>
  <si>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</si>
  <si>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</si>
  <si>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</si>
  <si>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</si>
  <si>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</si>
  <si>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</si>
  <si>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</si>
  <si>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</si>
  <si>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</si>
  <si>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</si>
  <si>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</si>
  <si>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</si>
  <si>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</si>
  <si>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</si>
  <si>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</si>
  <si>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</si>
  <si>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</si>
  <si>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</si>
  <si>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</si>
  <si>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</si>
  <si>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</si>
  <si>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</si>
  <si>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</si>
  <si>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</si>
  <si>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</si>
  <si>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</si>
  <si>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</si>
  <si>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</si>
  <si>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</si>
  <si>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</si>
  <si>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</si>
  <si>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</si>
  <si>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</si>
  <si>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</si>
  <si>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</si>
  <si>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</si>
  <si>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</si>
  <si>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</si>
  <si>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</si>
  <si>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</si>
  <si>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</si>
  <si>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</si>
  <si>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</si>
  <si>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</si>
  <si>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</si>
  <si>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</si>
  <si>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</si>
  <si>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</si>
  <si>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</si>
  <si>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</si>
  <si>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</si>
  <si>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</si>
  <si>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</si>
  <si>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</si>
  <si>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</si>
  <si>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</si>
  <si>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</si>
  <si>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</si>
  <si>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</si>
  <si>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</si>
  <si>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</si>
  <si>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</si>
  <si>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</si>
  <si>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</si>
  <si>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</si>
  <si>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</si>
  <si>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</si>
  <si>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</si>
  <si>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</si>
  <si>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</si>
  <si>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</si>
  <si>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</si>
  <si>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</si>
  <si>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</si>
  <si>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</si>
  <si>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</si>
  <si>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</si>
  <si>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</si>
  <si>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</si>
  <si>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</si>
  <si>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</si>
  <si>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</si>
  <si>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</si>
  <si>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</si>
  <si>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</si>
  <si>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</si>
  <si>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</si>
  <si>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</si>
  <si>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</si>
  <si>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</si>
  <si>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</si>
  <si>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</si>
  <si>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</si>
  <si>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</si>
  <si>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</si>
  <si>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</si>
  <si>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</si>
  <si>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</si>
  <si>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</si>
  <si>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</si>
  <si>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</si>
  <si>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</si>
  <si>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</si>
  <si>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</si>
  <si>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</si>
  <si>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</si>
  <si>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</si>
  <si>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</si>
  <si>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</si>
  <si>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</si>
  <si>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</si>
  <si>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</si>
  <si>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</si>
  <si>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</si>
  <si>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</si>
  <si>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</si>
  <si>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</si>
  <si>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</si>
  <si>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</si>
  <si>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</si>
  <si>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</si>
  <si>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</si>
  <si>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</si>
  <si>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</si>
  <si>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</si>
  <si>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</si>
  <si>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</si>
  <si>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</si>
  <si>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</si>
  <si>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</si>
  <si>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</si>
  <si>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</si>
  <si>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</si>
  <si>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</si>
  <si>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</si>
  <si>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</si>
  <si>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</si>
  <si>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</si>
  <si>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</si>
  <si>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</si>
  <si>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</si>
  <si>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</si>
  <si>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</si>
  <si>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</si>
  <si>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</si>
  <si>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</si>
  <si>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</si>
  <si>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</si>
  <si>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</si>
  <si>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</si>
  <si>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</si>
  <si>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</si>
  <si>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</si>
  <si>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</si>
  <si>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</si>
  <si>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</si>
  <si>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</si>
  <si>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</si>
  <si>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</si>
  <si>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</si>
  <si>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</si>
  <si>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</si>
  <si>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</si>
  <si>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</si>
  <si>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</si>
  <si>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</si>
  <si>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</si>
  <si>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</si>
  <si>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</si>
  <si>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</si>
  <si>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</si>
  <si>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</si>
  <si>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</si>
  <si>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</si>
  <si>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</si>
  <si>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</si>
  <si>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</si>
  <si>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</si>
  <si>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</si>
  <si>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</si>
  <si>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</si>
  <si>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</si>
  <si>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</si>
  <si>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</si>
  <si>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</si>
  <si>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</si>
  <si>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</si>
  <si>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</si>
  <si>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</si>
  <si>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</si>
  <si>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</si>
  <si>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</si>
  <si>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</si>
  <si>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</si>
  <si>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</si>
  <si>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</si>
  <si>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</si>
  <si>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</si>
  <si>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</si>
  <si>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</si>
  <si>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</si>
  <si>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</si>
  <si>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</si>
  <si>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</si>
  <si>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</si>
  <si>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</si>
  <si>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</si>
  <si>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</si>
  <si>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</si>
  <si>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</si>
  <si>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</si>
  <si>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</si>
  <si>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</si>
  <si>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</si>
  <si>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</si>
  <si>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</si>
  <si>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</si>
  <si>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</si>
  <si>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</si>
  <si>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</si>
  <si>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</si>
  <si>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</si>
  <si>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</si>
  <si>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</si>
  <si>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</si>
  <si>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</si>
  <si>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</si>
  <si>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</si>
  <si>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</si>
  <si>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</si>
  <si>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</si>
  <si>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</si>
  <si>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</si>
  <si>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</si>
  <si>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</si>
  <si>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</si>
  <si>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</si>
  <si>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</si>
  <si>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</si>
  <si>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</si>
  <si>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</si>
  <si>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</si>
  <si>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</si>
  <si>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</si>
  <si>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</si>
  <si>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</si>
  <si>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</si>
  <si>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</si>
  <si>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</si>
  <si>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</si>
  <si>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</si>
  <si>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</si>
  <si>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</si>
  <si>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</si>
  <si>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</si>
  <si>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</si>
  <si>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</si>
  <si>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</si>
  <si>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</si>
  <si>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</si>
  <si>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</si>
  <si>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</si>
  <si>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</si>
  <si>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</si>
  <si>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</si>
  <si>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</si>
  <si>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</si>
  <si>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</si>
  <si>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</si>
  <si>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</si>
  <si>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</si>
  <si>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</si>
  <si>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</si>
  <si>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</si>
  <si>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</si>
  <si>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</si>
  <si>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</si>
  <si>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</si>
  <si>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</si>
  <si>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</si>
  <si>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</si>
  <si>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</si>
  <si>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</si>
  <si>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</si>
  <si>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</si>
  <si>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</si>
  <si>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</si>
  <si>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</si>
  <si>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</si>
  <si>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</si>
  <si>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</si>
  <si>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</si>
  <si>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</si>
  <si>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</si>
  <si>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</si>
  <si>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</si>
  <si>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</si>
  <si>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</si>
  <si>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</si>
  <si>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</si>
  <si>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</si>
  <si>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</si>
  <si>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</si>
  <si>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</si>
  <si>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</si>
  <si>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</si>
  <si>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</si>
  <si>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</si>
  <si>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</si>
  <si>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</si>
  <si>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</si>
  <si>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</si>
  <si>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</si>
  <si>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</si>
  <si>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</si>
  <si>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</si>
  <si>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</si>
  <si>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</si>
  <si>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</si>
  <si>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</si>
  <si>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</si>
  <si>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</si>
  <si>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</si>
  <si>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</si>
  <si>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</si>
  <si>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</si>
  <si>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</si>
  <si>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</si>
  <si>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</si>
  <si>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</si>
  <si>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</si>
  <si>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</si>
  <si>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</si>
  <si>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</si>
  <si>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</si>
  <si>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</si>
  <si>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</si>
  <si>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</si>
  <si>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</si>
  <si>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</si>
  <si>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</si>
  <si>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</si>
  <si>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</si>
  <si>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</si>
  <si>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</si>
  <si>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</si>
  <si>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</si>
  <si>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</si>
  <si>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</si>
  <si>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</si>
  <si>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</si>
  <si>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</si>
  <si>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</si>
  <si>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</si>
  <si>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</si>
  <si>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</si>
  <si>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</si>
  <si>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</si>
  <si>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</si>
  <si>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</si>
  <si>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</si>
  <si>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</si>
  <si>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</si>
  <si>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</si>
  <si>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</si>
  <si>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</si>
  <si>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</si>
  <si>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</si>
  <si>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</si>
  <si>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</si>
  <si>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</si>
  <si>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</si>
  <si>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</si>
  <si>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</si>
  <si>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</si>
  <si>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</si>
  <si>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</si>
  <si>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</si>
  <si>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</si>
  <si>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</si>
  <si>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</si>
  <si>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</si>
  <si>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</si>
  <si>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</si>
  <si>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</si>
  <si>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</si>
  <si>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</si>
  <si>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</si>
  <si>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</si>
  <si>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</si>
  <si>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</si>
  <si>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</si>
  <si>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</si>
  <si>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</si>
  <si>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</si>
  <si>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</si>
  <si>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</si>
  <si>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</si>
  <si>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</si>
  <si>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</si>
  <si>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</si>
  <si>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</si>
  <si>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</si>
  <si>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</si>
  <si>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</si>
  <si>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</si>
  <si>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</si>
  <si>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</si>
  <si>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</si>
  <si>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</si>
  <si>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</si>
  <si>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</si>
  <si>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</si>
  <si>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</si>
  <si>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</si>
  <si>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</si>
  <si>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</si>
  <si>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</si>
  <si>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</si>
  <si>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</si>
  <si>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</si>
  <si>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</si>
  <si>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</si>
  <si>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</si>
  <si>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</si>
  <si>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</si>
  <si>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</si>
  <si>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</si>
  <si>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</si>
  <si>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</si>
  <si>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</si>
  <si>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</si>
  <si>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</si>
  <si>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</si>
  <si>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</si>
  <si>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</si>
  <si>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</si>
  <si>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</si>
  <si>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</si>
  <si>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</si>
  <si>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</si>
  <si>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</si>
  <si>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</si>
  <si>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</si>
  <si>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</si>
  <si>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</si>
  <si>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</si>
  <si>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</si>
  <si>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</si>
  <si>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</si>
  <si>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</si>
  <si>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</si>
  <si>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</si>
  <si>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</si>
  <si>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</si>
  <si>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</si>
  <si>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</si>
  <si>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</si>
  <si>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</si>
  <si>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</si>
  <si>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</si>
  <si>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</si>
  <si>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</si>
  <si>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</si>
  <si>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</si>
  <si>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</si>
  <si>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</si>
  <si>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</si>
  <si>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</si>
  <si>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</si>
  <si>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</si>
  <si>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</si>
  <si>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</si>
  <si>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</si>
  <si>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</si>
  <si>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</si>
  <si>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</si>
  <si>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</si>
  <si>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</si>
  <si>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</si>
  <si>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</si>
  <si>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</si>
  <si>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</si>
  <si>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</si>
  <si>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</si>
  <si>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</si>
  <si>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</si>
  <si>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</si>
  <si>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</si>
  <si>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</si>
  <si>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</si>
  <si>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</si>
  <si>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</si>
  <si>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</si>
  <si>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</si>
  <si>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</si>
  <si>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</si>
  <si>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</si>
  <si>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</si>
  <si>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</si>
  <si>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</si>
  <si>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</si>
  <si>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</si>
  <si>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</si>
  <si>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</si>
  <si>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</si>
  <si>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</si>
  <si>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</si>
  <si>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</si>
  <si>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</si>
  <si>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</si>
  <si>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</si>
  <si>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</si>
  <si>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</si>
  <si>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</si>
  <si>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</si>
  <si>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</si>
  <si>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</si>
  <si>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</si>
  <si>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</si>
  <si>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</si>
  <si>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</si>
  <si>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</si>
  <si>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</si>
  <si>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</si>
  <si>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</si>
  <si>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</si>
  <si>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</si>
  <si>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</si>
  <si>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</si>
  <si>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</si>
  <si>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</si>
  <si>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</si>
  <si>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</si>
  <si>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</si>
  <si>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</si>
  <si>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</si>
  <si>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</si>
  <si>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</si>
  <si>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</si>
  <si>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</si>
  <si>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</si>
  <si>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</si>
  <si>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</si>
  <si>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</si>
  <si>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</si>
  <si>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</si>
  <si>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</si>
  <si>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</si>
  <si>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</si>
  <si>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</si>
  <si>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</si>
  <si>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</si>
  <si>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</si>
  <si>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</si>
  <si>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</si>
  <si>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</si>
  <si>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</si>
  <si>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</si>
  <si>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</si>
  <si>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</si>
  <si>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</si>
  <si>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</si>
  <si>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</si>
  <si>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</si>
  <si>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</si>
  <si>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</si>
  <si>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</si>
  <si>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</si>
  <si>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</si>
  <si>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</si>
  <si>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</si>
  <si>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</si>
  <si>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</si>
  <si>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</si>
  <si>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</si>
  <si>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</si>
  <si>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</si>
  <si>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</si>
  <si>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</si>
  <si>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</si>
  <si>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</si>
  <si>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</si>
  <si>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</si>
  <si>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</si>
  <si>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</si>
  <si>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</si>
  <si>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</si>
  <si>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</si>
  <si>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</si>
  <si>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</si>
  <si>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</si>
  <si>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</si>
  <si>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</si>
  <si>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</si>
  <si>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</si>
  <si>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</si>
  <si>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</si>
  <si>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</si>
  <si>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</si>
  <si>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</si>
  <si>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</si>
  <si>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</si>
  <si>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</si>
  <si>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</si>
  <si>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</si>
  <si>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</si>
  <si>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</si>
  <si>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</si>
  <si>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</si>
  <si>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</si>
  <si>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</si>
  <si>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</si>
  <si>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</si>
  <si>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</si>
  <si>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</si>
  <si>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</si>
  <si>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</si>
  <si>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</si>
  <si>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</si>
  <si>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</si>
  <si>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</si>
  <si>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</si>
  <si>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</si>
  <si>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</si>
  <si>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</si>
  <si>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</si>
  <si>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</si>
  <si>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</si>
  <si>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</si>
  <si>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</si>
  <si>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</si>
  <si>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</si>
  <si>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</si>
  <si>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</si>
  <si>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</si>
  <si>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</si>
  <si>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</si>
  <si>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</si>
  <si>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</si>
  <si>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</si>
  <si>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</si>
  <si>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</si>
  <si>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</si>
  <si>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</si>
  <si>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</si>
  <si>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</si>
  <si>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</si>
  <si>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</si>
  <si>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</si>
  <si>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</si>
  <si>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</si>
  <si>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</si>
  <si>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</si>
  <si>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</si>
  <si>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</si>
  <si>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</si>
  <si>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</si>
  <si>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</si>
  <si>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</si>
  <si>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</si>
  <si>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</si>
  <si>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</si>
  <si>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</si>
  <si>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</si>
  <si>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</si>
  <si>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</si>
  <si>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</si>
  <si>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</si>
  <si>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</si>
  <si>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</si>
  <si>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</si>
  <si>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</si>
  <si>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</si>
  <si>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</si>
  <si>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</si>
  <si>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</si>
  <si>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</si>
  <si>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</si>
  <si>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</si>
  <si>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</si>
  <si>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</si>
  <si>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</si>
  <si>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</si>
  <si>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</si>
  <si>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</si>
  <si>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</si>
  <si>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</si>
  <si>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</si>
  <si>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</si>
  <si>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</si>
  <si>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</si>
  <si>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</si>
  <si>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</si>
  <si>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</si>
  <si>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</si>
  <si>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</si>
  <si>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</si>
  <si>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</si>
  <si>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</si>
  <si>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</si>
  <si>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</si>
  <si>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</si>
  <si>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</si>
  <si>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</si>
  <si>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</si>
  <si>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</si>
  <si>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</si>
  <si>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</si>
  <si>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</si>
  <si>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</si>
  <si>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</si>
  <si>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</si>
  <si>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</si>
  <si>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</si>
  <si>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</si>
  <si>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</si>
  <si>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</si>
  <si>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</si>
  <si>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</si>
  <si>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</si>
  <si>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</si>
  <si>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</si>
  <si>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</si>
  <si>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</si>
  <si>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</si>
  <si>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</si>
  <si>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</si>
  <si>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</si>
  <si>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</si>
  <si>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</si>
  <si>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</si>
  <si>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</si>
  <si>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</si>
  <si>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</si>
  <si>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</si>
  <si>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</si>
  <si>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</si>
  <si>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</si>
  <si>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</si>
  <si>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</si>
  <si>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</si>
  <si>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</si>
  <si>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</si>
  <si>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</si>
  <si>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</si>
  <si>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</si>
  <si>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</si>
  <si>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</si>
  <si>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</si>
  <si>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</si>
  <si>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</si>
  <si>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</si>
  <si>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</si>
  <si>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</si>
  <si>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</si>
  <si>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</si>
  <si>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</si>
  <si>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</si>
  <si>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</si>
  <si>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</si>
  <si>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</si>
  <si>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</si>
  <si>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</si>
  <si>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</si>
  <si>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</si>
  <si>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</si>
  <si>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</si>
  <si>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</si>
  <si>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</si>
  <si>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</si>
  <si>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</si>
  <si>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</si>
  <si>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</si>
  <si>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</si>
  <si>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</si>
  <si>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</si>
  <si>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</si>
  <si>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</si>
  <si>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</si>
  <si>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</si>
  <si>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</si>
  <si>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</si>
  <si>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</si>
  <si>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</si>
  <si>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</si>
  <si>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</si>
  <si>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</si>
  <si>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</si>
  <si>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</si>
  <si>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</si>
  <si>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</si>
  <si>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</si>
  <si>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</si>
  <si>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</si>
  <si>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</si>
  <si>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</si>
  <si>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</si>
  <si>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</si>
  <si>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</si>
  <si>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</si>
  <si>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</si>
  <si>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</si>
  <si>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</si>
  <si>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</si>
  <si>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</si>
  <si>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</si>
  <si>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</si>
  <si>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</si>
  <si>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</si>
  <si>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</si>
  <si>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</si>
  <si>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</si>
  <si>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</si>
  <si>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</si>
  <si>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</si>
  <si>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</si>
  <si>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</si>
  <si>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</si>
  <si>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</si>
  <si>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</si>
  <si>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</si>
  <si>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</si>
  <si>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</si>
  <si>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</si>
  <si>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</si>
  <si>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</si>
  <si>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</si>
  <si>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</si>
  <si>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</si>
  <si>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</si>
  <si>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</si>
  <si>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</si>
  <si>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</si>
  <si>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</si>
  <si>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</si>
  <si>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</si>
  <si>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</si>
  <si>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</si>
  <si>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</si>
  <si>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</si>
  <si>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</si>
  <si>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</si>
  <si>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</si>
  <si>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</si>
  <si>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</si>
  <si>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</si>
  <si>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</si>
  <si>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</si>
  <si>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</si>
  <si>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</si>
  <si>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</si>
  <si>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</si>
  <si>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</si>
  <si>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</si>
  <si>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</si>
  <si>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</si>
  <si>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</si>
  <si>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</si>
  <si>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</si>
  <si>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</si>
  <si>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</si>
  <si>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</si>
  <si>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</si>
  <si>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</si>
  <si>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</si>
  <si>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</si>
  <si>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</si>
  <si>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</si>
  <si>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</si>
  <si>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</si>
  <si>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</si>
  <si>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</si>
  <si>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</si>
  <si>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</si>
  <si>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</si>
  <si>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</si>
  <si>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</si>
  <si>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</si>
  <si>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</si>
  <si>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</si>
  <si>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</si>
  <si>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</si>
  <si>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</si>
  <si>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</si>
  <si>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</si>
  <si>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</si>
  <si>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</si>
  <si>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</si>
  <si>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</si>
  <si>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</si>
  <si>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</si>
  <si>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</si>
  <si>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</si>
  <si>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</si>
  <si>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</si>
  <si>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</si>
  <si>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</si>
  <si>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</si>
  <si>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</si>
  <si>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</si>
  <si>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</si>
  <si>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</si>
  <si>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</si>
  <si>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</si>
  <si>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</si>
  <si>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</si>
  <si>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</si>
  <si>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</si>
  <si>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</si>
  <si>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</si>
  <si>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</si>
  <si>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</si>
  <si>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</si>
  <si>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</si>
  <si>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</si>
  <si>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</si>
  <si>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</si>
  <si>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</si>
  <si>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</si>
  <si>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</si>
  <si>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</si>
  <si>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</si>
  <si>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</si>
  <si>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</si>
  <si>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</si>
  <si>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</si>
  <si>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</si>
  <si>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</si>
  <si>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</si>
  <si>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</si>
  <si>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</si>
  <si>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</si>
  <si>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</si>
  <si>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</si>
  <si>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</si>
  <si>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</si>
  <si>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</si>
  <si>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</si>
  <si>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</si>
  <si>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</si>
  <si>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</si>
  <si>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</si>
  <si>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</si>
  <si>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</si>
  <si>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</si>
  <si>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</si>
  <si>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</si>
  <si>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</si>
  <si>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</si>
  <si>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</si>
  <si>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</si>
  <si>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</si>
  <si>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</si>
  <si>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</si>
  <si>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</si>
  <si>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</si>
  <si>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</si>
  <si>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</si>
  <si>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</si>
  <si>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</si>
  <si>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</si>
  <si>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</si>
  <si>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</si>
  <si>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</si>
  <si>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</si>
  <si>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</si>
  <si>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</si>
  <si>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</si>
  <si>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</si>
  <si>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</si>
  <si>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</si>
  <si>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</si>
  <si>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</si>
  <si>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</si>
  <si>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</si>
  <si>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</si>
  <si>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</si>
  <si>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</si>
  <si>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</si>
  <si>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</si>
  <si>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</si>
  <si>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</si>
  <si>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</si>
  <si>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</si>
  <si>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</si>
  <si>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</si>
  <si>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</si>
  <si>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</si>
  <si>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</si>
  <si>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</si>
  <si>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</si>
  <si>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</si>
  <si>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</si>
  <si>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</si>
  <si>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</si>
  <si>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</si>
  <si>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</si>
  <si>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</si>
  <si>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</si>
  <si>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</si>
  <si>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</si>
  <si>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</si>
  <si>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</si>
  <si>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</si>
  <si>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</si>
  <si>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</si>
  <si>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</si>
  <si>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</si>
  <si>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</si>
  <si>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</si>
  <si>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</si>
  <si>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</si>
  <si>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</si>
  <si>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</si>
  <si>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</si>
  <si>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</si>
  <si>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</si>
  <si>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</si>
  <si>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</si>
  <si>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</si>
  <si>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</si>
  <si>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</si>
  <si>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</si>
  <si>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</si>
  <si>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</si>
  <si>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</si>
  <si>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</si>
  <si>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</si>
  <si>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</si>
  <si>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</si>
  <si>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</si>
  <si>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</si>
  <si>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</si>
  <si>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</si>
  <si>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</si>
  <si>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</si>
  <si>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</si>
  <si>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</si>
  <si>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</si>
  <si>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</si>
  <si>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</si>
  <si>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</si>
  <si>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</si>
  <si>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</si>
  <si>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</si>
  <si>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</si>
  <si>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</si>
  <si>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</si>
  <si>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</si>
  <si>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</si>
  <si>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</si>
  <si>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</si>
  <si>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</si>
  <si>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</si>
  <si>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</si>
  <si>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</si>
  <si>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</si>
  <si>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</si>
  <si>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</si>
  <si>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</si>
  <si>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</si>
  <si>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</si>
  <si>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</si>
  <si>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</si>
  <si>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</si>
  <si>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</si>
  <si>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</si>
  <si>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</si>
  <si>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</si>
  <si>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</si>
  <si>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</si>
  <si>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</si>
  <si>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</si>
  <si>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</si>
  <si>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</si>
  <si>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</si>
  <si>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</si>
  <si>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</si>
  <si>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</si>
  <si>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</si>
  <si>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</si>
  <si>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</si>
  <si>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</si>
  <si>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</si>
  <si>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</si>
  <si>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</si>
  <si>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</si>
  <si>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</si>
  <si>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</si>
  <si>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</si>
  <si>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</si>
  <si>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</si>
  <si>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</si>
  <si>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</si>
  <si>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</si>
  <si>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</si>
  <si>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</si>
  <si>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</si>
  <si>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</si>
  <si>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</si>
  <si>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</si>
  <si>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</si>
  <si>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</si>
  <si>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</si>
  <si>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</si>
  <si>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</si>
  <si>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</si>
  <si>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</si>
  <si>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</si>
  <si>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</si>
  <si>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</si>
  <si>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</si>
  <si>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</si>
  <si>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</si>
  <si>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</si>
  <si>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</si>
  <si>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</si>
  <si>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</si>
  <si>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</si>
  <si>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</si>
  <si>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</si>
  <si>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</si>
  <si>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</si>
  <si>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</si>
  <si>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</si>
  <si>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</si>
  <si>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</si>
  <si>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</si>
  <si>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</si>
  <si>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</si>
  <si>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</si>
  <si>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</si>
  <si>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</si>
  <si>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</si>
  <si>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</si>
  <si>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</si>
  <si>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</si>
  <si>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</si>
  <si>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</si>
  <si>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</si>
  <si>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</si>
  <si>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</si>
  <si>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</si>
  <si>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</si>
  <si>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</si>
  <si>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</si>
  <si>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</si>
  <si>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</si>
  <si>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</si>
  <si>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</si>
  <si>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</si>
  <si>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</si>
  <si>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</si>
  <si>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</si>
  <si>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</si>
  <si>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</si>
  <si>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</si>
  <si>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</si>
  <si>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</si>
  <si>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</si>
  <si>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</si>
  <si>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</si>
  <si>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</si>
  <si>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</si>
  <si>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</si>
  <si>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</si>
  <si>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</si>
  <si>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</si>
  <si>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</si>
  <si>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</si>
  <si>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</si>
  <si>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</si>
  <si>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</si>
  <si>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</si>
  <si>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</si>
  <si>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</si>
  <si>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</si>
  <si>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</si>
  <si>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</si>
  <si>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</si>
  <si>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</si>
  <si>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</si>
  <si>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</si>
  <si>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</si>
  <si>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</si>
  <si>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</si>
  <si>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</si>
  <si>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</si>
  <si>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</si>
  <si>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</si>
  <si>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</si>
  <si>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</si>
  <si>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</si>
  <si>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</si>
  <si>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</si>
  <si>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</si>
  <si>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</si>
  <si>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</si>
  <si>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</si>
  <si>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</si>
  <si>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</si>
  <si>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</si>
  <si>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</si>
  <si>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</si>
  <si>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</si>
  <si>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</si>
  <si>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</si>
  <si>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</si>
  <si>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</si>
  <si>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</si>
  <si>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</si>
  <si>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</si>
  <si>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</si>
  <si>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</si>
  <si>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</si>
  <si>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</si>
  <si>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</si>
  <si>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</si>
  <si>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</si>
  <si>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</si>
  <si>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</si>
  <si>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</si>
  <si>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</si>
  <si>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</si>
  <si>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</si>
  <si>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</si>
  <si>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</si>
  <si>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</si>
  <si>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</si>
  <si>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</si>
  <si>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</si>
  <si>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</si>
  <si>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</si>
  <si>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</si>
  <si>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</si>
  <si>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</si>
  <si>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</si>
  <si>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</si>
  <si>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</si>
  <si>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</si>
  <si>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</si>
  <si>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</si>
  <si>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</si>
  <si>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</si>
  <si>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</si>
  <si>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</si>
  <si>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</si>
  <si>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</si>
  <si>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</si>
  <si>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</si>
  <si>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</si>
  <si>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</si>
  <si>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</si>
  <si>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</si>
  <si>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</si>
  <si>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</si>
  <si>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</si>
  <si>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</si>
  <si>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</si>
  <si>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</si>
  <si>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</si>
  <si>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</si>
  <si>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</si>
  <si>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</si>
  <si>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</si>
  <si>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</si>
  <si>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</si>
  <si>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</si>
  <si>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</si>
  <si>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</si>
  <si>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</si>
  <si>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</si>
  <si>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</si>
  <si>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</si>
  <si>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</si>
  <si>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</si>
  <si>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</si>
  <si>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</si>
  <si>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</si>
  <si>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</si>
  <si>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</si>
  <si>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</si>
  <si>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</si>
  <si>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</si>
  <si>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</si>
  <si>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</si>
  <si>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</si>
  <si>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</si>
  <si>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</si>
  <si>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</si>
  <si>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</si>
  <si>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</si>
  <si>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</si>
  <si>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</si>
  <si>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</si>
  <si>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</si>
  <si>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</si>
  <si>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</si>
  <si>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</si>
  <si>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</si>
  <si>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</si>
  <si>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</si>
  <si>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</si>
  <si>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</si>
  <si>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</si>
  <si>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</si>
  <si>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</si>
  <si>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</si>
  <si>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</si>
  <si>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</si>
  <si>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</si>
  <si>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</si>
  <si>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</si>
  <si>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</si>
  <si>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</si>
  <si>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</si>
  <si>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</si>
  <si>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</si>
  <si>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</si>
  <si>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</si>
  <si>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</si>
  <si>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</si>
  <si>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</si>
  <si>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</si>
  <si>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</si>
  <si>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</si>
  <si>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</si>
  <si>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</si>
  <si>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</si>
  <si>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</si>
  <si>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</si>
  <si>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</si>
  <si>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</si>
  <si>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</si>
  <si>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</si>
  <si>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</si>
  <si>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</si>
  <si>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</si>
  <si>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</si>
  <si>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</si>
  <si>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</si>
  <si>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</si>
  <si>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</si>
  <si>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</si>
  <si>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</si>
  <si>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</si>
  <si>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</si>
  <si>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</si>
  <si>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</si>
  <si>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</si>
  <si>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</si>
  <si>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</si>
  <si>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</si>
  <si>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</si>
  <si>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</si>
  <si>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</si>
  <si>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</si>
  <si>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</si>
  <si>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</si>
  <si>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</si>
  <si>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</si>
  <si>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</si>
  <si>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</si>
  <si>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</si>
  <si>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</si>
  <si>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</si>
  <si>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</si>
  <si>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</si>
  <si>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</si>
  <si>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</si>
  <si>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</si>
  <si>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</si>
  <si>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</si>
  <si>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</si>
  <si>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</si>
  <si>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</si>
  <si>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</si>
  <si>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</si>
  <si>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</si>
  <si>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</si>
  <si>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</si>
  <si>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</si>
  <si>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</si>
  <si>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</si>
  <si>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</si>
  <si>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</si>
  <si>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</si>
  <si>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</si>
  <si>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</si>
  <si>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</si>
  <si>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</si>
  <si>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</si>
  <si>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</si>
  <si>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</si>
  <si>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</si>
  <si>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</si>
  <si>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</si>
  <si>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</si>
  <si>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</si>
  <si>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</si>
  <si>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</si>
  <si>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</si>
  <si>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</si>
  <si>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</si>
  <si>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</si>
  <si>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</si>
  <si>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</si>
  <si>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</si>
  <si>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</si>
  <si>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</si>
  <si>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</si>
  <si>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</si>
  <si>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</si>
  <si>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</si>
  <si>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</si>
  <si>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</si>
  <si>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</si>
  <si>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</si>
  <si>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</si>
  <si>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</si>
  <si>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</si>
  <si>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</si>
  <si>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</si>
  <si>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</si>
  <si>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</si>
  <si>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</si>
  <si>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</si>
  <si>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</si>
  <si>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</si>
  <si>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</si>
  <si>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</si>
  <si>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</si>
  <si>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</si>
  <si>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</si>
  <si>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</si>
  <si>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</si>
  <si>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</si>
  <si>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</si>
  <si>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</si>
  <si>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</si>
  <si>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</si>
  <si>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</si>
  <si>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</si>
  <si>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</si>
  <si>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</si>
  <si>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</si>
  <si>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</si>
  <si>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</si>
  <si>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</si>
  <si>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</si>
  <si>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</si>
  <si>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</si>
  <si>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</si>
  <si>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</si>
  <si>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</si>
  <si>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</si>
  <si>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</si>
  <si>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</si>
  <si>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</si>
  <si>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</si>
  <si>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</si>
  <si>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</si>
  <si>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</si>
  <si>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</si>
  <si>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</si>
  <si>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</si>
  <si>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</si>
  <si>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</si>
  <si>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</si>
  <si>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</si>
  <si>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</si>
  <si>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</si>
  <si>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</si>
  <si>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</si>
  <si>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</si>
  <si>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</si>
  <si>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</si>
  <si>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</si>
  <si>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</si>
  <si>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</si>
  <si>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</si>
  <si>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</si>
  <si>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</si>
  <si>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</si>
  <si>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</si>
  <si>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</si>
  <si>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</si>
  <si>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</si>
  <si>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</si>
  <si>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</si>
  <si>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</si>
  <si>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</si>
  <si>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</si>
  <si>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</si>
  <si>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</si>
  <si>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</si>
  <si>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</si>
  <si>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</si>
  <si>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</si>
  <si>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</si>
  <si>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</si>
  <si>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</si>
  <si>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</si>
  <si>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</si>
  <si>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</si>
  <si>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</si>
  <si>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</si>
  <si>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</si>
  <si>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</si>
  <si>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</si>
  <si>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</si>
  <si>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</si>
  <si>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</si>
  <si>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</si>
  <si>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</si>
  <si>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</si>
  <si>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</si>
  <si>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</si>
  <si>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</si>
  <si>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</si>
  <si>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</si>
  <si>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</si>
  <si>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</si>
  <si>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</si>
  <si>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</si>
  <si>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</si>
  <si>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</si>
  <si>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</si>
  <si>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</si>
  <si>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</si>
  <si>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</si>
  <si>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</si>
  <si>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</si>
  <si>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</si>
  <si>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</si>
  <si>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</si>
  <si>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</si>
  <si>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</si>
  <si>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</si>
  <si>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</si>
  <si>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</si>
  <si>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</si>
  <si>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</si>
  <si>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</si>
  <si>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</si>
  <si>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</si>
  <si>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</si>
  <si>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</si>
  <si>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</si>
  <si>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</si>
  <si>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</si>
  <si>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</si>
  <si>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</si>
  <si>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</si>
  <si>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</si>
  <si>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</si>
  <si>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</si>
  <si>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</si>
  <si>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</si>
  <si>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</si>
  <si>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</si>
  <si>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</si>
  <si>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</si>
  <si>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</si>
  <si>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</si>
  <si>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</si>
  <si>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</si>
  <si>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</si>
  <si>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</si>
  <si>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</si>
  <si>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</si>
  <si>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</si>
  <si>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</si>
  <si>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</si>
  <si>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</si>
  <si>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</si>
  <si>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</si>
  <si>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</si>
  <si>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</si>
  <si>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</si>
  <si>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</si>
  <si>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</si>
  <si>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</si>
  <si>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</si>
  <si>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</si>
  <si>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</si>
  <si>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</si>
  <si>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</si>
  <si>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</si>
  <si>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</si>
  <si>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</si>
  <si>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</si>
  <si>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</si>
  <si>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</si>
  <si>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</si>
  <si>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</si>
  <si>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</si>
  <si>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</si>
  <si>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</si>
  <si>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</si>
  <si>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</si>
  <si>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</si>
  <si>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</si>
  <si>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</si>
  <si>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</si>
  <si>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</si>
  <si>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</si>
  <si>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</si>
  <si>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</si>
  <si>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</si>
  <si>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</si>
  <si>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</si>
  <si>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</si>
  <si>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</si>
  <si>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</si>
  <si>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</si>
  <si>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</si>
  <si>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</si>
  <si>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</si>
  <si>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</si>
  <si>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</si>
  <si>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</si>
  <si>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</si>
  <si>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</si>
  <si>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</si>
  <si>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</si>
  <si>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</si>
  <si>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</si>
  <si>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</si>
  <si>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</si>
  <si>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</si>
  <si>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</si>
  <si>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</si>
  <si>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</si>
  <si>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</si>
  <si>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</si>
  <si>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</si>
  <si>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</si>
  <si>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</si>
  <si>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</si>
  <si>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</si>
  <si>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</si>
  <si>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</si>
  <si>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</si>
  <si>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</si>
  <si>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</si>
  <si>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</si>
  <si>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</si>
  <si>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</si>
  <si>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</si>
  <si>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</si>
  <si>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</si>
  <si>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</si>
  <si>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</si>
  <si>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</si>
  <si>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</si>
  <si>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</si>
  <si>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</si>
  <si>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</si>
  <si>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</si>
  <si>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</si>
  <si>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</si>
  <si>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</si>
  <si>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</si>
  <si>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</si>
  <si>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</si>
  <si>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</si>
  <si>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</si>
  <si>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</si>
  <si>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</si>
  <si>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</si>
  <si>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</si>
  <si>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</si>
  <si>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</si>
  <si>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</si>
  <si>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</si>
  <si>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</si>
  <si>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</si>
  <si>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</si>
  <si>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</si>
  <si>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</si>
  <si>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</si>
  <si>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</si>
  <si>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</si>
  <si>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</si>
  <si>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</si>
  <si>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</si>
  <si>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</si>
  <si>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</si>
  <si>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</si>
  <si>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</si>
  <si>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</si>
  <si>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</si>
  <si>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</si>
  <si>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</si>
  <si>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</si>
  <si>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</si>
  <si>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</si>
  <si>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</si>
  <si>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</si>
  <si>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</si>
  <si>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</si>
  <si>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</si>
  <si>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</si>
  <si>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</si>
  <si>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</si>
  <si>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</si>
  <si>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</si>
  <si>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</si>
  <si>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</si>
  <si>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</si>
  <si>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</si>
  <si>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</si>
  <si>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</si>
  <si>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</si>
  <si>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</si>
  <si>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</si>
  <si>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</si>
  <si>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</si>
  <si>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</si>
  <si>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</si>
  <si>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</si>
  <si>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</si>
  <si>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</si>
  <si>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</si>
  <si>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</si>
  <si>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</si>
  <si>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</si>
  <si>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</si>
  <si>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</si>
  <si>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</si>
  <si>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</si>
  <si>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</si>
  <si>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</si>
  <si>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</si>
  <si>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</si>
  <si>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</si>
  <si>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</si>
  <si>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</si>
  <si>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</si>
  <si>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</si>
  <si>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</si>
  <si>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</si>
  <si>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</si>
  <si>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</si>
  <si>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</si>
  <si>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</si>
  <si>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</si>
  <si>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</si>
  <si>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</si>
  <si>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</si>
  <si>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</si>
  <si>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</si>
  <si>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</si>
  <si>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</si>
  <si>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</si>
  <si>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</si>
  <si>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</si>
  <si>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</si>
  <si>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</si>
  <si>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</si>
  <si>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</si>
  <si>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</si>
  <si>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</si>
  <si>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</si>
  <si>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</si>
  <si>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</si>
  <si>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</si>
  <si>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</si>
  <si>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</si>
  <si>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</si>
  <si>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</si>
  <si>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</si>
  <si>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</si>
  <si>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</si>
  <si>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</si>
  <si>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</si>
  <si>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</si>
  <si>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</si>
  <si>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</si>
  <si>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</si>
  <si>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</si>
  <si>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</si>
  <si>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</si>
  <si>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</si>
  <si>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</si>
  <si>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</si>
  <si>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</si>
  <si>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</si>
  <si>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</si>
  <si>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</si>
  <si>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</si>
  <si>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</si>
  <si>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</si>
  <si>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</si>
  <si>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</si>
  <si>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</si>
  <si>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</si>
  <si>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</si>
  <si>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</si>
  <si>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</si>
  <si>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</si>
  <si>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</si>
  <si>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</si>
  <si>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</si>
  <si>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</si>
  <si>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</si>
  <si>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</si>
  <si>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</si>
  <si>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</si>
  <si>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</si>
  <si>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</si>
  <si>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</si>
  <si>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</si>
  <si>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</si>
  <si>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</si>
  <si>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</si>
  <si>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</si>
  <si>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</si>
  <si>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</si>
  <si>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</si>
  <si>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</si>
  <si>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</si>
  <si>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</si>
  <si>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</si>
  <si>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</si>
  <si>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</si>
  <si>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</si>
  <si>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</si>
  <si>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</si>
  <si>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</si>
  <si>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</si>
  <si>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</si>
  <si>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</si>
  <si>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</si>
  <si>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</si>
  <si>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</si>
  <si>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</si>
  <si>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</si>
  <si>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</si>
  <si>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</si>
  <si>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</si>
  <si>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</si>
  <si>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</si>
  <si>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</si>
  <si>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</si>
  <si>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</si>
  <si>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</si>
  <si>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</si>
  <si>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</si>
  <si>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</si>
  <si>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</si>
  <si>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</si>
  <si>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</si>
  <si>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</si>
  <si>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</si>
  <si>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</si>
  <si>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</si>
  <si>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</si>
  <si>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</si>
  <si>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</si>
  <si>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</si>
  <si>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</si>
  <si>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</si>
  <si>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</si>
  <si>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</si>
  <si>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</si>
  <si>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</si>
  <si>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</si>
  <si>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</si>
  <si>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</si>
  <si>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</si>
  <si>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</si>
  <si>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</si>
  <si>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</si>
  <si>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</si>
  <si>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</si>
  <si>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</si>
  <si>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</si>
  <si>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</si>
  <si>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</si>
  <si>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</si>
  <si>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</si>
  <si>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</si>
  <si>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</si>
  <si>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</si>
  <si>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</si>
  <si>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</si>
  <si>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</si>
  <si>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</si>
  <si>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</si>
  <si>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</si>
  <si>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</si>
  <si>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</si>
  <si>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</si>
  <si>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</si>
  <si>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</si>
  <si>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</si>
  <si>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</si>
  <si>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</si>
  <si>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</si>
  <si>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</si>
  <si>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</si>
  <si>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</si>
  <si>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</si>
  <si>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</si>
  <si>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</si>
  <si>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</si>
  <si>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</si>
  <si>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</si>
  <si>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</si>
  <si>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</si>
  <si>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</si>
  <si>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</si>
  <si>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</si>
  <si>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</si>
  <si>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</si>
  <si>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</si>
  <si>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</si>
  <si>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</si>
  <si>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</si>
  <si>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</si>
  <si>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</si>
  <si>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</si>
  <si>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</si>
  <si>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</si>
  <si>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</si>
  <si>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</si>
  <si>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</si>
  <si>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</si>
  <si>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</si>
  <si>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</si>
  <si>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</si>
  <si>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</si>
  <si>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</si>
  <si>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</si>
  <si>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</si>
  <si>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</si>
  <si>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</si>
  <si>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</si>
  <si>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</si>
  <si>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</si>
  <si>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</si>
  <si>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</si>
  <si>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</si>
  <si>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</si>
  <si>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</si>
  <si>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</si>
  <si>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</si>
  <si>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</si>
  <si>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</si>
  <si>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</si>
  <si>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</si>
  <si>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</si>
  <si>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</si>
  <si>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</si>
  <si>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</si>
  <si>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</si>
  <si>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</si>
  <si>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</si>
  <si>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</si>
  <si>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</si>
  <si>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</si>
  <si>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</si>
  <si>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</si>
  <si>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</si>
  <si>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</si>
  <si>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</si>
  <si>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</si>
  <si>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</si>
  <si>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</si>
  <si>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</si>
  <si>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</si>
  <si>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</si>
  <si>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</si>
  <si>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</si>
  <si>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</si>
  <si>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</si>
  <si>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</si>
  <si>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</si>
  <si>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</si>
  <si>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</si>
  <si>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</si>
  <si>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</si>
  <si>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</si>
  <si>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</si>
  <si>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</si>
  <si>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</si>
  <si>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</si>
  <si>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</si>
  <si>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</si>
  <si>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</si>
  <si>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</si>
  <si>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</si>
  <si>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</si>
  <si>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</si>
  <si>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</si>
  <si>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</si>
  <si>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</si>
  <si>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</si>
  <si>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</si>
  <si>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</si>
  <si>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</si>
  <si>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</si>
  <si>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</si>
  <si>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</si>
  <si>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</si>
  <si>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</si>
  <si>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</si>
  <si>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</si>
  <si>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</si>
  <si>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</si>
  <si>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</si>
  <si>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</si>
  <si>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</si>
  <si>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</si>
  <si>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</si>
  <si>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</si>
  <si>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</si>
  <si>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</si>
  <si>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</si>
  <si>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</si>
  <si>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</si>
  <si>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</si>
  <si>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</si>
  <si>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</si>
  <si>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</si>
  <si>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</si>
  <si>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</si>
  <si>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</si>
  <si>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</si>
  <si>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</si>
  <si>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</si>
  <si>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</si>
  <si>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</si>
  <si>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</si>
  <si>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</si>
  <si>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</si>
  <si>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</si>
  <si>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</si>
  <si>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</si>
  <si>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</si>
  <si>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</si>
  <si>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</si>
  <si>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</si>
  <si>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</si>
  <si>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</si>
  <si>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</si>
  <si>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</si>
  <si>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</si>
  <si>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</si>
  <si>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</si>
  <si>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</si>
  <si>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</si>
  <si>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</si>
  <si>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</si>
  <si>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</si>
  <si>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</si>
  <si>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</si>
  <si>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</si>
  <si>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</si>
  <si>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</si>
  <si>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</si>
  <si>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</si>
  <si>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</si>
  <si>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</si>
  <si>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</si>
  <si>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</si>
  <si>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</si>
  <si>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</si>
  <si>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</si>
  <si>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</si>
  <si>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</si>
  <si>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</si>
  <si>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</si>
  <si>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</si>
  <si>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</si>
  <si>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</si>
  <si>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</si>
  <si>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</si>
  <si>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</si>
  <si>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</si>
  <si>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</si>
  <si>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</si>
  <si>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</si>
  <si>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</si>
  <si>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</si>
  <si>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</si>
  <si>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</si>
  <si>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</si>
  <si>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</si>
  <si>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</si>
  <si>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</si>
  <si>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</si>
  <si>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</si>
  <si>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</si>
  <si>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</si>
  <si>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</si>
  <si>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</si>
  <si>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</si>
  <si>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</si>
  <si>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</si>
  <si>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</si>
  <si>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</si>
  <si>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</si>
  <si>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</si>
  <si>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</si>
  <si>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</si>
  <si>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</si>
  <si>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</si>
  <si>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</si>
  <si>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</si>
  <si>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</si>
  <si>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</si>
  <si>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</si>
  <si>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</si>
  <si>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</si>
  <si>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</si>
  <si>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</si>
  <si>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</si>
  <si>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</si>
  <si>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</si>
  <si>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</si>
  <si>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</si>
  <si>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</si>
  <si>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</si>
  <si>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</si>
  <si>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</si>
  <si>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</si>
  <si>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</si>
  <si>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</si>
  <si>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</si>
  <si>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</si>
  <si>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</si>
  <si>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</si>
  <si>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</si>
  <si>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</si>
  <si>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</si>
  <si>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</si>
  <si>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</si>
  <si>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</si>
  <si>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</si>
  <si>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</si>
  <si>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</si>
  <si>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</si>
  <si>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</si>
  <si>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</si>
  <si>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</si>
  <si>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</si>
  <si>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</si>
  <si>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</si>
  <si>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</si>
  <si>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</si>
  <si>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</si>
  <si>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</si>
  <si>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</si>
  <si>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</si>
  <si>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</si>
  <si>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</si>
  <si>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</si>
  <si>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</si>
  <si>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</si>
  <si>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</si>
  <si>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</si>
  <si>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</si>
  <si>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</si>
  <si>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</si>
  <si>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</si>
  <si>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</si>
  <si>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</si>
  <si>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</si>
  <si>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</si>
  <si>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</si>
  <si>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</si>
  <si>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</si>
  <si>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</si>
  <si>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</si>
  <si>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</si>
  <si>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</si>
  <si>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</si>
  <si>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</si>
  <si>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</si>
  <si>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</si>
  <si>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</si>
  <si>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</si>
  <si>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</si>
  <si>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</si>
  <si>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</si>
  <si>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</si>
  <si>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</si>
  <si>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</si>
  <si>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</si>
  <si>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</si>
  <si>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</si>
  <si>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</si>
  <si>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</si>
  <si>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</si>
  <si>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</si>
  <si>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</si>
  <si>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</si>
  <si>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</si>
  <si>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</si>
  <si>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</si>
  <si>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</si>
  <si>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</si>
  <si>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</si>
  <si>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</si>
  <si>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</si>
  <si>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</si>
  <si>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</si>
  <si>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</si>
  <si>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</si>
  <si>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</si>
  <si>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</si>
  <si>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</si>
  <si>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</si>
  <si>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</si>
  <si>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</si>
  <si>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</si>
  <si>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</si>
  <si>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</si>
  <si>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</si>
  <si>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</si>
  <si>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</si>
  <si>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</si>
  <si>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</si>
  <si>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</si>
  <si>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</si>
  <si>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</si>
  <si>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</si>
  <si>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</si>
  <si>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</si>
  <si>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</si>
  <si>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</si>
  <si>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</si>
  <si>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</si>
  <si>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</si>
  <si>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</si>
  <si>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</si>
  <si>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</si>
  <si>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</si>
  <si>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</si>
  <si>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</si>
  <si>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</si>
  <si>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</si>
  <si>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</si>
  <si>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</si>
  <si>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</si>
  <si>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</si>
  <si>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</si>
  <si>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</si>
  <si>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</si>
  <si>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</si>
  <si>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</si>
  <si>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</si>
  <si>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</si>
  <si>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</si>
  <si>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</si>
  <si>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</si>
  <si>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</si>
  <si>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</si>
  <si>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</si>
  <si>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</si>
  <si>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</si>
  <si>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</si>
  <si>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</si>
  <si>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</si>
  <si>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</si>
  <si>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</si>
  <si>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</si>
  <si>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</si>
  <si>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</si>
  <si>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</si>
  <si>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</si>
  <si>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</si>
  <si>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</si>
  <si>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</si>
  <si>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</si>
  <si>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</si>
  <si>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</si>
  <si>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</si>
  <si>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</si>
  <si>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</si>
  <si>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</si>
  <si>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</si>
  <si>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</si>
  <si>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</si>
  <si>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</si>
  <si>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</si>
  <si>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</si>
  <si>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</si>
  <si>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</si>
  <si>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</si>
  <si>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</si>
  <si>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</si>
  <si>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</si>
  <si>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</si>
  <si>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</si>
  <si>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</si>
  <si>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</si>
  <si>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</si>
  <si>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</si>
  <si>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</si>
  <si>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</si>
  <si>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</si>
  <si>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</si>
  <si>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</si>
  <si>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</si>
  <si>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</si>
  <si>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</si>
  <si>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</si>
  <si>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</si>
  <si>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</si>
  <si>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</si>
  <si>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</si>
  <si>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</si>
  <si>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</si>
  <si>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</si>
  <si>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</si>
  <si>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</si>
  <si>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</si>
  <si>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</si>
  <si>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</si>
  <si>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</si>
  <si>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</si>
  <si>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</si>
  <si>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</si>
  <si>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</si>
  <si>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</si>
  <si>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</si>
  <si>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</si>
  <si>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</si>
  <si>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</si>
  <si>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</si>
  <si>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</si>
  <si>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</si>
  <si>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</si>
  <si>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</si>
  <si>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</si>
  <si>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</si>
  <si>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</si>
  <si>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</si>
  <si>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</si>
  <si>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</si>
  <si>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</si>
  <si>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</si>
  <si>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</si>
  <si>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</si>
  <si>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</si>
  <si>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</si>
  <si>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</si>
  <si>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</si>
  <si>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</si>
  <si>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</si>
  <si>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</si>
  <si>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</si>
  <si>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</si>
  <si>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</si>
  <si>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</si>
  <si>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</si>
  <si>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</si>
  <si>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</si>
  <si>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</si>
  <si>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</si>
  <si>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</si>
  <si>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</si>
  <si>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</si>
  <si>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</si>
  <si>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</si>
  <si>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</si>
  <si>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</si>
  <si>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</si>
  <si>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</si>
  <si>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</si>
  <si>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</si>
  <si>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</si>
  <si>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</si>
  <si>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</si>
  <si>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</si>
  <si>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</si>
  <si>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</si>
  <si>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</si>
  <si>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</si>
  <si>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</si>
  <si>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</si>
  <si>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</si>
  <si>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</si>
  <si>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</si>
  <si>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</si>
  <si>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</si>
  <si>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</si>
  <si>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</si>
  <si>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</si>
  <si>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</si>
  <si>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</si>
  <si>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</si>
  <si>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</si>
  <si>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</si>
  <si>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</si>
  <si>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</si>
  <si>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</si>
  <si>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</si>
  <si>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</si>
  <si>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</si>
  <si>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</si>
  <si>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</si>
  <si>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</si>
  <si>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</si>
  <si>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</si>
  <si>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</si>
  <si>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</si>
  <si>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</si>
  <si>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</si>
  <si>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</si>
  <si>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</si>
  <si>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</si>
  <si>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</si>
  <si>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</si>
  <si>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</si>
  <si>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</si>
  <si>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</si>
  <si>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</si>
  <si>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</si>
  <si>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</si>
  <si>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</si>
  <si>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</si>
  <si>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</si>
  <si>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</si>
  <si>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</si>
  <si>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</si>
  <si>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</si>
  <si>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</si>
  <si>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</si>
  <si>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</si>
  <si>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</si>
  <si>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</si>
  <si>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</si>
  <si>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</si>
  <si>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</si>
  <si>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</si>
  <si>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</si>
  <si>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</si>
  <si>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</si>
  <si>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</si>
  <si>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</si>
  <si>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</si>
  <si>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</si>
  <si>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</si>
  <si>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</si>
  <si>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</si>
  <si>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</si>
  <si>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</si>
  <si>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</si>
  <si>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</si>
  <si>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</si>
  <si>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</si>
  <si>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</si>
  <si>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</si>
  <si>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</si>
  <si>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</si>
  <si>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</si>
  <si>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</si>
  <si>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</si>
  <si>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</si>
  <si>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</si>
  <si>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</si>
  <si>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</si>
  <si>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</si>
  <si>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</si>
  <si>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</si>
  <si>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</si>
  <si>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</si>
  <si>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</si>
  <si>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</si>
  <si>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</si>
  <si>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</si>
  <si>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</si>
  <si>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</si>
  <si>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</si>
  <si>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</si>
  <si>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</si>
  <si>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</si>
  <si>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</si>
  <si>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</si>
  <si>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</si>
  <si>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</si>
  <si>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</si>
  <si>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</si>
  <si>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</si>
  <si>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</si>
  <si>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</si>
  <si>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</si>
  <si>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</si>
  <si>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</si>
  <si>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</si>
  <si>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</si>
  <si>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</si>
  <si>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</si>
  <si>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</si>
  <si>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</si>
  <si>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</si>
  <si>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</si>
  <si>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</si>
  <si>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</si>
  <si>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</si>
  <si>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</si>
  <si>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</si>
  <si>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</si>
  <si>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</si>
  <si>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</si>
  <si>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</si>
  <si>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</si>
  <si>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</si>
  <si>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</si>
  <si>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</si>
  <si>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</si>
  <si>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</si>
  <si>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</si>
  <si>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</si>
  <si>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</si>
  <si>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</si>
  <si>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</si>
  <si>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</si>
  <si>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</si>
  <si>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</si>
  <si>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</si>
  <si>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</si>
  <si>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</si>
  <si>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</si>
  <si>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</si>
  <si>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</si>
  <si>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</si>
  <si>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</si>
  <si>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</si>
  <si>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</si>
  <si>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</si>
  <si>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</si>
  <si>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</si>
  <si>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</si>
  <si>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</si>
  <si>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</si>
  <si>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</si>
  <si>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</si>
  <si>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</si>
  <si>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</si>
  <si>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</si>
  <si>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</si>
  <si>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</si>
  <si>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</si>
  <si>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</si>
  <si>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</si>
  <si>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</si>
  <si>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</si>
  <si>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</si>
  <si>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</si>
  <si>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</si>
  <si>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</si>
  <si>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</si>
  <si>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</si>
  <si>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</si>
  <si>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</si>
  <si>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</si>
  <si>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</si>
  <si>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</si>
  <si>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</si>
  <si>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</si>
  <si>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</si>
  <si>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</si>
  <si>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</si>
  <si>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</si>
  <si>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</si>
  <si>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</si>
  <si>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</si>
  <si>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</si>
  <si>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</si>
  <si>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</si>
  <si>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</si>
  <si>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</si>
  <si>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</si>
  <si>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</si>
  <si>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</si>
  <si>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</si>
  <si>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</si>
  <si>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</si>
  <si>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</si>
  <si>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</si>
  <si>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</si>
  <si>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</si>
  <si>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</si>
  <si>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</si>
  <si>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</si>
  <si>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</si>
  <si>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</si>
  <si>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</si>
  <si>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</si>
  <si>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</si>
  <si>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</si>
  <si>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</si>
  <si>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</si>
  <si>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</si>
  <si>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</si>
  <si>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</si>
  <si>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</si>
  <si>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</si>
  <si>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</si>
  <si>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</si>
  <si>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</si>
  <si>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</si>
  <si>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</si>
  <si>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</si>
  <si>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</si>
  <si>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</si>
  <si>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</si>
  <si>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</si>
  <si>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</si>
  <si>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</si>
  <si>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</si>
  <si>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</si>
  <si>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</si>
  <si>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</si>
  <si>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</si>
  <si>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</si>
  <si>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</si>
  <si>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</si>
  <si>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</si>
  <si>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</si>
  <si>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</si>
  <si>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</si>
  <si>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</si>
  <si>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</si>
  <si>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</si>
  <si>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</si>
  <si>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</si>
  <si>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</si>
  <si>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</si>
  <si>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</si>
  <si>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</si>
  <si>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</si>
  <si>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</si>
  <si>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</si>
  <si>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</si>
  <si>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</si>
  <si>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</si>
  <si>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</si>
  <si>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</si>
  <si>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</si>
  <si>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</si>
  <si>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</si>
  <si>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</si>
  <si>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</si>
  <si>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</si>
  <si>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</si>
  <si>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</si>
  <si>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</si>
  <si>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</si>
  <si>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</si>
  <si>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</si>
  <si>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</si>
  <si>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</si>
  <si>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</si>
  <si>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</si>
  <si>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</si>
  <si>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</si>
  <si>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</si>
  <si>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</si>
  <si>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</si>
  <si>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</si>
  <si>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</si>
  <si>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</si>
  <si>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</si>
  <si>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</si>
  <si>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</si>
  <si>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</si>
  <si>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</si>
  <si>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</si>
  <si>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</si>
  <si>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</si>
  <si>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</si>
  <si>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</si>
  <si>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</si>
  <si>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</si>
  <si>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</si>
  <si>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</si>
  <si>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</si>
  <si>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</si>
  <si>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</si>
  <si>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</si>
  <si>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</si>
  <si>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</si>
  <si>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</si>
  <si>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</si>
  <si>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</si>
  <si>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</si>
  <si>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</si>
  <si>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</si>
  <si>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</si>
  <si>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</si>
  <si>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</si>
  <si>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</si>
  <si>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</si>
  <si>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</si>
  <si>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</si>
  <si>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</si>
  <si>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</si>
  <si>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</si>
  <si>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</si>
  <si>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</si>
  <si>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</si>
  <si>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</si>
  <si>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</si>
  <si>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</si>
  <si>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</si>
  <si>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</si>
  <si>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</si>
  <si>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</si>
  <si>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</si>
  <si>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</si>
  <si>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</si>
  <si>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</si>
  <si>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</si>
  <si>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</si>
  <si>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</si>
  <si>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</si>
  <si>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</si>
  <si>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</si>
  <si>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</si>
  <si>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</si>
  <si>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</si>
  <si>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</si>
  <si>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</si>
  <si>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</si>
  <si>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</si>
  <si>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</si>
  <si>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</si>
  <si>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</si>
  <si>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</si>
  <si>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</si>
  <si>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</si>
  <si>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</si>
  <si>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</si>
  <si>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</si>
  <si>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</si>
  <si>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</si>
  <si>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</si>
  <si>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</si>
  <si>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</si>
  <si>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</si>
  <si>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</si>
  <si>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</si>
  <si>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</si>
  <si>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</si>
  <si>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</si>
  <si>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</si>
  <si>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</si>
  <si>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</si>
  <si>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</si>
  <si>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</si>
  <si>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</si>
  <si>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</si>
  <si>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</si>
  <si>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</si>
  <si>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</si>
  <si>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</si>
  <si>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</si>
  <si>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</si>
  <si>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</si>
  <si>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</si>
  <si>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</si>
  <si>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</si>
  <si>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</si>
  <si>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</si>
  <si>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</si>
  <si>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</si>
  <si>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</si>
  <si>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</si>
  <si>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</si>
  <si>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</si>
  <si>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</si>
  <si>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</si>
  <si>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</si>
  <si>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</si>
  <si>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</si>
  <si>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</si>
  <si>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</si>
  <si>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</si>
  <si>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</si>
  <si>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</si>
  <si>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</si>
  <si>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</si>
  <si>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</si>
  <si>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</si>
  <si>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</si>
  <si>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</si>
  <si>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</si>
  <si>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</si>
  <si>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</si>
  <si>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</si>
  <si>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</si>
  <si>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</si>
  <si>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</si>
  <si>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</si>
  <si>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</si>
  <si>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</si>
  <si>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</si>
  <si>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</si>
  <si>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</si>
  <si>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</si>
  <si>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</si>
  <si>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</si>
  <si>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</si>
  <si>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</si>
  <si>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</si>
  <si>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</si>
  <si>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</si>
  <si>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</si>
  <si>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</si>
  <si>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</si>
  <si>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</si>
  <si>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</si>
  <si>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</si>
  <si>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</si>
  <si>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</si>
  <si>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</si>
  <si>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</si>
  <si>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</si>
  <si>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</si>
  <si>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</si>
  <si>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</si>
  <si>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</si>
  <si>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</si>
  <si>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</si>
  <si>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</si>
  <si>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</si>
  <si>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</si>
  <si>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</si>
  <si>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</si>
  <si>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</si>
  <si>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</si>
  <si>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</si>
  <si>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</si>
  <si>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</si>
  <si>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</si>
  <si>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</si>
  <si>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</si>
  <si>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</si>
  <si>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</si>
  <si>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</si>
  <si>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</si>
  <si>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</si>
  <si>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</si>
  <si>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</si>
  <si>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</si>
  <si>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</si>
  <si>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</si>
  <si>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</si>
  <si>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</si>
  <si>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</si>
  <si>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</si>
  <si>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</si>
  <si>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</si>
  <si>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</si>
  <si>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</si>
  <si>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</si>
  <si>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</si>
  <si>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</si>
  <si>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</si>
  <si>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</si>
  <si>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</si>
  <si>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</si>
  <si>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</si>
  <si>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</si>
  <si>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</si>
  <si>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</si>
  <si>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</si>
  <si>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</si>
  <si>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</si>
  <si>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</si>
  <si>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</si>
  <si>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</si>
  <si>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</si>
  <si>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</si>
  <si>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</si>
  <si>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</si>
  <si>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</si>
  <si>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</si>
  <si>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</si>
  <si>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</si>
  <si>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</si>
  <si>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</si>
  <si>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</si>
  <si>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</si>
  <si>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</si>
  <si>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</si>
  <si>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</si>
  <si>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</si>
  <si>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</si>
  <si>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</si>
  <si>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</si>
  <si>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</si>
  <si>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</si>
  <si>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</si>
  <si>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</si>
  <si>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</si>
  <si>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</si>
  <si>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</si>
  <si>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</si>
  <si>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</si>
  <si>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</si>
  <si>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</si>
  <si>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</si>
  <si>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</si>
  <si>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</si>
  <si>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</si>
  <si>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</si>
  <si>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</si>
  <si>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</si>
  <si>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</si>
  <si>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</si>
  <si>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</si>
  <si>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</si>
  <si>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</si>
  <si>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</si>
  <si>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</si>
  <si>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</si>
  <si>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</si>
  <si>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</si>
  <si>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</si>
  <si>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</si>
  <si>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</si>
  <si>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</si>
  <si>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</si>
  <si>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</si>
  <si>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</si>
  <si>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</si>
  <si>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</si>
  <si>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</si>
  <si>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</si>
  <si>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</si>
  <si>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</si>
  <si>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</si>
  <si>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</si>
  <si>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</si>
  <si>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</si>
  <si>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</si>
  <si>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</si>
  <si>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</si>
  <si>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</si>
  <si>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</si>
  <si>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</si>
  <si>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</si>
  <si>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</si>
  <si>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</si>
  <si>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</si>
  <si>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</si>
  <si>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</si>
  <si>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</si>
  <si>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</si>
  <si>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</si>
  <si>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</si>
  <si>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</si>
  <si>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</si>
  <si>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</si>
  <si>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</si>
  <si>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</si>
  <si>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</si>
  <si>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</si>
  <si>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</si>
  <si>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</si>
  <si>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</si>
  <si>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</si>
  <si>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</si>
  <si>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</si>
  <si>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</si>
  <si>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</si>
  <si>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</si>
  <si>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</si>
  <si>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</si>
  <si>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</si>
  <si>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</si>
  <si>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</si>
  <si>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</si>
  <si>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</si>
  <si>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</si>
  <si>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</si>
  <si>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</si>
  <si>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</si>
  <si>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</si>
  <si>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</si>
  <si>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</si>
  <si>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</si>
  <si>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</si>
  <si>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</si>
  <si>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</si>
  <si>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</si>
  <si>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</si>
  <si>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</si>
  <si>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</si>
  <si>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</si>
  <si>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</si>
  <si>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</si>
  <si>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</si>
  <si>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</si>
  <si>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</si>
  <si>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</si>
  <si>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</si>
  <si>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</si>
  <si>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</si>
  <si>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</si>
  <si>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</si>
  <si>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</si>
  <si>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</si>
  <si>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</si>
  <si>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</si>
  <si>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</si>
  <si>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</si>
  <si>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</si>
  <si>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</si>
  <si>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</si>
  <si>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</si>
  <si>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</si>
  <si>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</si>
  <si>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</si>
  <si>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</si>
  <si>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</si>
  <si>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</si>
  <si>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</si>
  <si>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</si>
  <si>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</si>
  <si>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</si>
  <si>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</si>
  <si>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</si>
  <si>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</si>
  <si>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</si>
  <si>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</si>
  <si>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</si>
  <si>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</si>
  <si>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</si>
  <si>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</si>
  <si>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</si>
  <si>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</si>
  <si>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</si>
  <si>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</si>
  <si>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</si>
  <si>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</si>
  <si>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</si>
  <si>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</si>
  <si>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</si>
  <si>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</si>
  <si>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</si>
  <si>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</si>
  <si>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</si>
  <si>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</si>
  <si>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</si>
  <si>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</si>
  <si>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</si>
  <si>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</si>
  <si>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</si>
  <si>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</si>
  <si>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</si>
  <si>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</si>
  <si>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</si>
  <si>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</si>
  <si>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</si>
  <si>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</si>
  <si>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</si>
  <si>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</si>
  <si>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</si>
  <si>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</si>
  <si>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</si>
  <si>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</si>
  <si>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</si>
  <si>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</si>
  <si>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</si>
  <si>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</si>
  <si>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</si>
  <si>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</si>
  <si>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</si>
  <si>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</si>
  <si>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</si>
  <si>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</si>
  <si>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</si>
  <si>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</si>
  <si>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</si>
  <si>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</si>
  <si>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</si>
  <si>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</si>
  <si>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</si>
  <si>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</si>
  <si>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</si>
  <si>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</si>
  <si>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</si>
  <si>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</si>
  <si>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</si>
  <si>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</si>
  <si>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</si>
  <si>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</si>
  <si>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</si>
  <si>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</si>
  <si>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</si>
  <si>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</si>
  <si>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</si>
  <si>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</si>
  <si>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</si>
  <si>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</si>
  <si>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</si>
  <si>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</si>
  <si>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</si>
  <si>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</si>
  <si>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</si>
  <si>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</si>
  <si>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</si>
  <si>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</si>
  <si>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</si>
  <si>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</si>
  <si>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</si>
  <si>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</si>
  <si>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</si>
  <si>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</si>
  <si>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</si>
  <si>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</si>
  <si>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</si>
  <si>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</si>
  <si>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</si>
  <si>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</si>
  <si>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</si>
  <si>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</si>
  <si>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</si>
  <si>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</si>
  <si>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</si>
  <si>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</si>
  <si>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</si>
  <si>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</si>
  <si>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</si>
  <si>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</si>
  <si>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</si>
  <si>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</si>
  <si>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</si>
  <si>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</si>
  <si>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</si>
  <si>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</si>
  <si>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</si>
  <si>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</si>
  <si>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</si>
  <si>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</si>
  <si>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</si>
  <si>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</si>
  <si>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</si>
  <si>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</si>
  <si>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</si>
  <si>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</si>
  <si>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</si>
  <si>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</si>
  <si>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</si>
  <si>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</si>
  <si>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</si>
  <si>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</si>
  <si>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</si>
  <si>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</si>
  <si>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</si>
  <si>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</si>
  <si>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</si>
  <si>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</si>
  <si>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</si>
  <si>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</si>
  <si>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</si>
  <si>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</si>
  <si>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</si>
  <si>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</si>
  <si>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</si>
  <si>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</si>
  <si>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</si>
  <si>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</si>
  <si>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</si>
  <si>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</si>
  <si>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</si>
  <si>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</si>
  <si>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</si>
  <si>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</si>
  <si>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</si>
  <si>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</si>
  <si>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</si>
  <si>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</si>
  <si>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</si>
  <si>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</si>
  <si>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</si>
  <si>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</si>
  <si>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</si>
  <si>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</si>
  <si>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</si>
  <si>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</si>
  <si>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</si>
  <si>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</si>
  <si>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</si>
  <si>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</si>
  <si>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</si>
  <si>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</si>
  <si>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</si>
  <si>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</si>
  <si>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</si>
  <si>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</si>
  <si>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</si>
  <si>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</si>
  <si>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</si>
  <si>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</si>
  <si>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</si>
  <si>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</si>
  <si>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</si>
  <si>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</si>
  <si>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</si>
  <si>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</si>
  <si>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</si>
  <si>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</si>
  <si>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</si>
  <si>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</si>
  <si>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</si>
  <si>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</si>
  <si>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</si>
  <si>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</si>
  <si>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</si>
  <si>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</si>
  <si>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</si>
  <si>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</si>
  <si>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</si>
  <si>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</si>
  <si>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</si>
  <si>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</si>
  <si>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</si>
  <si>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</si>
  <si>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</si>
  <si>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</si>
  <si>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</si>
  <si>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</si>
  <si>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</si>
  <si>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</si>
  <si>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</si>
  <si>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</si>
  <si>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</si>
  <si>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</si>
  <si>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</si>
  <si>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</si>
  <si>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</si>
  <si>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</si>
  <si>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</si>
  <si>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</si>
  <si>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</si>
  <si>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</si>
  <si>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</si>
  <si>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</si>
  <si>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</si>
  <si>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</si>
  <si>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</si>
  <si>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</si>
  <si>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</si>
  <si>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</si>
  <si>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</si>
  <si>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</si>
  <si>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</si>
  <si>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</si>
  <si>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</si>
  <si>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</si>
  <si>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</si>
  <si>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</si>
  <si>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</si>
  <si>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</si>
  <si>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</si>
  <si>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</si>
  <si>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</si>
  <si>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</si>
  <si>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</si>
  <si>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</si>
  <si>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</si>
  <si>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</si>
  <si>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</si>
  <si>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</si>
  <si>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</si>
  <si>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</si>
  <si>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</si>
  <si>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</si>
  <si>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</si>
  <si>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</si>
  <si>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</si>
  <si>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</si>
  <si>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</si>
  <si>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</si>
  <si>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</si>
  <si>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</si>
  <si>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</si>
  <si>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</si>
  <si>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</si>
  <si>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</si>
  <si>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</si>
  <si>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</si>
  <si>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</si>
  <si>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</si>
  <si>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</si>
  <si>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</si>
  <si>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</si>
  <si>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</si>
  <si>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</si>
  <si>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</si>
  <si>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</si>
  <si>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</si>
  <si>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</si>
  <si>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</si>
  <si>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</si>
  <si>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</si>
  <si>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</si>
  <si>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</si>
  <si>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</si>
  <si>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</si>
  <si>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</si>
  <si>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</si>
  <si>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</si>
  <si>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</si>
  <si>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</si>
  <si>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</si>
  <si>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</si>
  <si>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</si>
  <si>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</si>
  <si>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</si>
  <si>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</si>
  <si>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</si>
  <si>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</si>
  <si>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</si>
  <si>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</si>
  <si>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</si>
  <si>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</si>
  <si>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</si>
  <si>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</si>
  <si>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</si>
  <si>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</si>
  <si>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</si>
  <si>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</si>
  <si>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</si>
  <si>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</si>
  <si>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</si>
  <si>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</si>
  <si>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</si>
  <si>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</si>
  <si>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</si>
  <si>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</si>
  <si>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</si>
  <si>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</si>
  <si>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</si>
  <si>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</si>
  <si>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</si>
  <si>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</si>
  <si>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</si>
  <si>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</si>
  <si>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</si>
  <si>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</si>
  <si>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</si>
  <si>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</si>
  <si>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</si>
  <si>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</si>
  <si>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</si>
  <si>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</si>
  <si>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</si>
  <si>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</si>
  <si>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</si>
  <si>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</si>
  <si>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</si>
  <si>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</si>
  <si>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</si>
  <si>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</si>
  <si>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</si>
  <si>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</si>
  <si>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</si>
  <si>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</si>
  <si>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</si>
  <si>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</si>
  <si>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</si>
  <si>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</si>
  <si>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</si>
  <si>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</si>
  <si>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</si>
  <si>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</si>
  <si>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</si>
  <si>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</si>
  <si>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</si>
  <si>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</si>
  <si>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</si>
  <si>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</si>
  <si>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</si>
  <si>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</si>
  <si>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</si>
  <si>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</si>
  <si>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</si>
  <si>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</si>
  <si>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</si>
  <si>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</si>
  <si>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</si>
  <si>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</si>
  <si>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</si>
  <si>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</si>
  <si>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</si>
  <si>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</si>
  <si>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</si>
  <si>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</si>
  <si>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</si>
  <si>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</si>
  <si>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</si>
  <si>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</si>
  <si>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</si>
  <si>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</si>
  <si>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</si>
  <si>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</si>
  <si>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</si>
  <si>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</si>
  <si>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</si>
  <si>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</si>
  <si>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</si>
  <si>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</si>
  <si>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</si>
  <si>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</si>
  <si>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</si>
  <si>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</si>
  <si>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</si>
  <si>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</si>
  <si>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</si>
  <si>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</si>
  <si>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</si>
  <si>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</si>
  <si>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</si>
  <si>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</si>
  <si>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</si>
  <si>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</si>
  <si>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</si>
  <si>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</si>
  <si>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</si>
  <si>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</si>
  <si>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</si>
  <si>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</si>
  <si>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</si>
  <si>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</si>
  <si>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</si>
  <si>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</si>
  <si>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</si>
  <si>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</si>
  <si>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</si>
  <si>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</si>
  <si>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</si>
  <si>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</si>
  <si>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</si>
  <si>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</si>
  <si>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</si>
  <si>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</si>
  <si>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</si>
  <si>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</si>
  <si>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</si>
  <si>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</si>
  <si>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</si>
  <si>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</si>
  <si>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</si>
  <si>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</si>
  <si>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</si>
  <si>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</si>
  <si>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</si>
  <si>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</si>
  <si>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</si>
  <si>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</si>
  <si>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</si>
  <si>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</si>
  <si>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</si>
  <si>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</si>
  <si>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</si>
  <si>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</si>
  <si>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</si>
  <si>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</si>
  <si>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</si>
  <si>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</si>
  <si>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</si>
  <si>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</si>
  <si>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</si>
  <si>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</si>
  <si>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</si>
  <si>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</si>
  <si>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</si>
  <si>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</si>
  <si>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</si>
  <si>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</si>
  <si>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</si>
  <si>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</si>
  <si>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</si>
  <si>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</si>
  <si>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</si>
  <si>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</si>
  <si>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</si>
  <si>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</si>
  <si>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</si>
  <si>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</si>
  <si>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</si>
  <si>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</si>
  <si>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</si>
  <si>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</si>
  <si>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</si>
  <si>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</si>
  <si>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</si>
  <si>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</si>
  <si>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</si>
  <si>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</si>
  <si>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</si>
  <si>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</si>
  <si>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</si>
  <si>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</si>
  <si>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</si>
  <si>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</si>
  <si>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</si>
  <si>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</si>
  <si>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</si>
  <si>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</si>
  <si>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</si>
  <si>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</si>
  <si>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</si>
  <si>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</si>
  <si>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</si>
  <si>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</si>
  <si>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</si>
  <si>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</si>
  <si>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</si>
  <si>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</si>
  <si>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</si>
  <si>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</si>
  <si>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</si>
  <si>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</si>
  <si>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</si>
  <si>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</si>
  <si>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</si>
  <si>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</si>
  <si>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</si>
  <si>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</si>
  <si>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</si>
  <si>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</si>
  <si>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</si>
  <si>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</si>
  <si>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</si>
  <si>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</si>
  <si>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</si>
  <si>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</si>
  <si>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</si>
  <si>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</si>
  <si>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</si>
  <si>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</si>
  <si>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</si>
  <si>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</si>
  <si>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</si>
  <si>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</si>
  <si>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</si>
  <si>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</si>
  <si>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</si>
  <si>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</si>
  <si>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</si>
  <si>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</si>
  <si>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</si>
  <si>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</si>
  <si>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</si>
  <si>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</si>
  <si>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</si>
  <si>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</si>
  <si>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</si>
  <si>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</si>
  <si>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</si>
  <si>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</si>
  <si>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</si>
  <si>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</si>
  <si>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</si>
  <si>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</si>
  <si>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</si>
  <si>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</si>
  <si>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</si>
  <si>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</si>
  <si>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</si>
  <si>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</si>
  <si>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</si>
  <si>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</si>
  <si>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</si>
  <si>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</si>
  <si>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</si>
  <si>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</si>
  <si>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</si>
  <si>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</si>
  <si>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</si>
  <si>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</si>
  <si>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</si>
  <si>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</si>
  <si>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</si>
  <si>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</si>
  <si>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</si>
  <si>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</si>
  <si>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</si>
  <si>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</si>
  <si>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</si>
  <si>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</si>
  <si>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</si>
  <si>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</si>
  <si>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</si>
  <si>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</si>
  <si>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</si>
  <si>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</si>
  <si>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</si>
  <si>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</si>
  <si>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</si>
  <si>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</si>
  <si>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</si>
  <si>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</si>
  <si>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</si>
  <si>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</si>
  <si>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</si>
  <si>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</si>
  <si>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</si>
  <si>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</si>
  <si>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</si>
  <si>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</si>
  <si>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</si>
  <si>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</si>
  <si>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</si>
  <si>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</si>
  <si>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</si>
  <si>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</si>
  <si>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</si>
  <si>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</si>
  <si>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</si>
  <si>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</si>
  <si>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</si>
  <si>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</si>
  <si>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</si>
  <si>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</si>
  <si>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</si>
  <si>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</si>
  <si>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</si>
  <si>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</si>
  <si>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</si>
  <si>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</si>
  <si>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</si>
  <si>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</si>
  <si>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</si>
  <si>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</si>
  <si>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</si>
  <si>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</si>
  <si>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</si>
  <si>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</si>
  <si>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</si>
  <si>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</si>
  <si>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</si>
  <si>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</si>
  <si>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</si>
  <si>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</si>
  <si>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</si>
  <si>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</si>
  <si>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</si>
  <si>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</si>
  <si>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</si>
  <si>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</si>
  <si>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</si>
  <si>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</si>
  <si>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</si>
  <si>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</si>
  <si>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</si>
  <si>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</si>
  <si>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</si>
  <si>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</si>
  <si>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</si>
  <si>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</si>
  <si>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</si>
  <si>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</si>
  <si>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</si>
  <si>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</si>
  <si>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</si>
  <si>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</si>
  <si>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</si>
  <si>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</si>
  <si>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</si>
  <si>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</si>
  <si>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</si>
  <si>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</si>
  <si>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</si>
  <si>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</si>
  <si>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</si>
  <si>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</si>
  <si>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</si>
  <si>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</si>
  <si>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</si>
  <si>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</si>
  <si>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</si>
  <si>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</si>
  <si>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</si>
  <si>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</si>
  <si>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</si>
  <si>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</si>
  <si>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</si>
  <si>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</si>
  <si>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</si>
  <si>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</si>
  <si>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</si>
  <si>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</si>
  <si>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</si>
  <si>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</si>
  <si>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</si>
  <si>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</si>
  <si>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</si>
  <si>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</si>
  <si>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</si>
  <si>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</si>
  <si>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</si>
  <si>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</si>
  <si>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</si>
  <si>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</si>
  <si>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</si>
  <si>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</si>
  <si>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</si>
  <si>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</si>
  <si>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</si>
  <si>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</si>
  <si>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</si>
  <si>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</si>
  <si>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</si>
  <si>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</si>
  <si>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</si>
  <si>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</si>
  <si>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</si>
  <si>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</si>
  <si>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</si>
  <si>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</si>
  <si>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</si>
  <si>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</si>
  <si>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</si>
  <si>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</si>
  <si>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</si>
  <si>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</si>
  <si>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</si>
  <si>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</si>
  <si>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</si>
  <si>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</si>
  <si>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</si>
  <si>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</si>
  <si>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</si>
  <si>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</si>
  <si>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</si>
  <si>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</si>
  <si>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</si>
  <si>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</si>
  <si>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</si>
  <si>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</si>
  <si>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</si>
  <si>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</si>
  <si>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</si>
  <si>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</si>
  <si>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</si>
  <si>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</si>
  <si>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</si>
  <si>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</si>
  <si>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</si>
  <si>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</si>
  <si>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</si>
  <si>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</si>
  <si>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</si>
  <si>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</si>
  <si>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</si>
  <si>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</si>
  <si>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</si>
  <si>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</si>
  <si>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</si>
  <si>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</si>
  <si>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</si>
  <si>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</si>
  <si>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</si>
  <si>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</si>
  <si>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</si>
  <si>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</si>
  <si>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</si>
  <si>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</si>
  <si>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</si>
  <si>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</si>
  <si>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</si>
  <si>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</si>
  <si>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</si>
  <si>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</si>
  <si>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</si>
  <si>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</si>
  <si>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</si>
  <si>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</si>
  <si>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</si>
  <si>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</si>
  <si>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</si>
  <si>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</si>
  <si>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</si>
  <si>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</si>
  <si>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</si>
  <si>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</si>
  <si>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</si>
  <si>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</si>
  <si>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</si>
  <si>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</si>
  <si>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</si>
  <si>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</si>
  <si>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</si>
  <si>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</si>
  <si>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</si>
  <si>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</si>
  <si>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</si>
  <si>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</si>
  <si>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</si>
  <si>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</si>
  <si>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</si>
  <si>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</si>
  <si>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</si>
  <si>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</si>
  <si>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</si>
  <si>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</si>
  <si>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</si>
  <si>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</si>
  <si>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</si>
  <si>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</si>
  <si>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</si>
  <si>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</si>
  <si>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</si>
  <si>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</si>
  <si>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</si>
  <si>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</si>
  <si>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</si>
  <si>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</si>
  <si>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</si>
  <si>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</si>
  <si>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</si>
  <si>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</si>
  <si>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</si>
  <si>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</si>
  <si>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</si>
  <si>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</si>
  <si>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</si>
  <si>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</si>
  <si>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</si>
  <si>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</si>
  <si>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</si>
  <si>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</si>
  <si>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</si>
  <si>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</si>
  <si>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</si>
  <si>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</si>
  <si>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</si>
  <si>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</si>
  <si>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</si>
  <si>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</si>
  <si>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</si>
  <si>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</si>
  <si>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</si>
  <si>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</si>
  <si>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</si>
  <si>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</si>
  <si>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</si>
  <si>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</si>
  <si>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</si>
  <si>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</si>
  <si>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</si>
  <si>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</si>
  <si>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</si>
  <si>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</si>
  <si>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</si>
  <si>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</si>
  <si>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</si>
  <si>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</si>
  <si>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</si>
  <si>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</si>
  <si>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</si>
  <si>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</si>
  <si>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</si>
  <si>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</si>
  <si>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</si>
  <si>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</si>
  <si>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</si>
  <si>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</si>
  <si>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</si>
  <si>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</si>
  <si>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</si>
  <si>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</si>
  <si>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</si>
  <si>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</si>
  <si>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</si>
  <si>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</si>
  <si>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</si>
  <si>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</si>
  <si>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</si>
  <si>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</si>
  <si>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</si>
  <si>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</si>
  <si>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</si>
  <si>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</si>
  <si>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</si>
  <si>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</si>
  <si>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</si>
  <si>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</si>
  <si>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</si>
  <si>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</si>
  <si>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</si>
  <si>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</si>
  <si>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</si>
  <si>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</si>
  <si>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</si>
  <si>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</si>
  <si>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</si>
  <si>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</si>
  <si>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</si>
  <si>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</si>
  <si>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</si>
  <si>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</si>
  <si>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</si>
  <si>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</si>
  <si>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</si>
  <si>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</si>
  <si>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</si>
  <si>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</si>
  <si>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</si>
  <si>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</si>
  <si>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</si>
  <si>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</si>
  <si>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</si>
  <si>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</si>
  <si>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</si>
  <si>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</si>
  <si>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</si>
  <si>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</si>
  <si>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</si>
  <si>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</si>
  <si>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</si>
  <si>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</si>
  <si>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</si>
  <si>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</si>
  <si>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</si>
  <si>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</si>
  <si>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</si>
  <si>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</si>
  <si>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</si>
  <si>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</si>
  <si>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</si>
  <si>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</si>
  <si>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</si>
  <si>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</si>
  <si>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</si>
  <si>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</si>
  <si>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</si>
  <si>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</si>
  <si>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</si>
  <si>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</si>
  <si>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</si>
  <si>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</si>
  <si>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</si>
  <si>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</si>
  <si>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</si>
  <si>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</si>
  <si>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</si>
  <si>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</si>
  <si>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</si>
  <si>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</si>
  <si>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</si>
  <si>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</si>
  <si>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</si>
  <si>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</si>
  <si>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</si>
  <si>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</si>
  <si>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</si>
  <si>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</si>
  <si>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</si>
  <si>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</si>
  <si>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</si>
  <si>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</si>
  <si>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</si>
  <si>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</si>
  <si>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</si>
  <si>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</si>
  <si>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</si>
  <si>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</si>
  <si>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</si>
  <si>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</si>
  <si>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</si>
  <si>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</si>
  <si>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</si>
  <si>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</si>
  <si>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</si>
  <si>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</si>
  <si>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</si>
  <si>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</si>
  <si>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</si>
  <si>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</si>
  <si>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</si>
  <si>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</si>
  <si>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</si>
  <si>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</si>
  <si>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</si>
  <si>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</si>
  <si>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</si>
  <si>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</si>
  <si>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</si>
  <si>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</si>
  <si>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</si>
  <si>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</si>
  <si>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</si>
  <si>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</si>
  <si>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</si>
  <si>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</si>
  <si>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</si>
  <si>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</si>
  <si>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</si>
  <si>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</si>
  <si>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</si>
  <si>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</si>
  <si>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</si>
  <si>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</si>
  <si>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</si>
  <si>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</si>
  <si>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</si>
  <si>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</si>
  <si>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</si>
  <si>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</si>
  <si>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</si>
  <si>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</si>
  <si>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</si>
  <si>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</si>
  <si>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</si>
  <si>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</si>
  <si>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</si>
  <si>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</si>
  <si>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</si>
  <si>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</si>
  <si>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</si>
  <si>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</si>
  <si>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</si>
  <si>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</si>
  <si>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</si>
  <si>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</si>
  <si>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</si>
  <si>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</si>
  <si>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</si>
  <si>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</si>
  <si>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</si>
  <si>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</si>
  <si>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</si>
  <si>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</si>
  <si>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</si>
  <si>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</si>
  <si>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</si>
  <si>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</si>
  <si>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</si>
  <si>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</si>
  <si>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</si>
  <si>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</si>
  <si>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</si>
  <si>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</si>
  <si>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</si>
  <si>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</si>
  <si>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</si>
  <si>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</si>
  <si>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</si>
  <si>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</si>
  <si>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</si>
  <si>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</si>
  <si>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</si>
  <si>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</si>
  <si>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</si>
  <si>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</si>
  <si>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</si>
  <si>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</si>
  <si>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</si>
  <si>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</si>
  <si>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</si>
  <si>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</si>
  <si>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</si>
  <si>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</si>
  <si>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</si>
  <si>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</si>
  <si>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</si>
  <si>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</si>
  <si>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</si>
  <si>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</si>
  <si>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</si>
  <si>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</si>
  <si>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</si>
  <si>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</si>
  <si>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</si>
  <si>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</si>
  <si>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</si>
  <si>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</si>
  <si>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</si>
  <si>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</si>
  <si>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</si>
  <si>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</si>
  <si>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</si>
  <si>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</si>
  <si>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</si>
  <si>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</si>
  <si>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</si>
  <si>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</si>
  <si>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</si>
  <si>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</si>
  <si>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</si>
  <si>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</si>
  <si>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</si>
  <si>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</si>
  <si>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</si>
  <si>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</si>
  <si>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</si>
  <si>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</si>
  <si>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</si>
  <si>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</si>
  <si>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</si>
  <si>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</si>
  <si>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</si>
  <si>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</si>
  <si>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</si>
  <si>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</si>
  <si>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</si>
  <si>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</si>
  <si>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</si>
  <si>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</si>
  <si>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</si>
  <si>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</si>
  <si>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</si>
  <si>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</si>
  <si>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</si>
  <si>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</si>
  <si>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</si>
  <si>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</si>
  <si>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</si>
  <si>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</si>
  <si>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</si>
  <si>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</si>
  <si>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</si>
  <si>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</si>
  <si>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</si>
  <si>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</si>
  <si>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</si>
  <si>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</si>
  <si>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</si>
  <si>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</si>
  <si>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</si>
  <si>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</si>
  <si>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</si>
  <si>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</si>
  <si>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</si>
  <si>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</si>
  <si>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</si>
  <si>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</si>
  <si>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</si>
  <si>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</si>
  <si>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</si>
  <si>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</si>
  <si>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</si>
  <si>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</si>
  <si>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</si>
  <si>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</si>
  <si>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</si>
  <si>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</si>
  <si>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</si>
  <si>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</si>
  <si>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</si>
  <si>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</si>
  <si>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</si>
  <si>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</si>
  <si>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</si>
  <si>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</si>
  <si>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</si>
  <si>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</si>
  <si>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</si>
  <si>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</si>
  <si>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</si>
  <si>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</si>
  <si>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</si>
  <si>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</si>
  <si>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</si>
  <si>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</si>
  <si>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</si>
  <si>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</si>
  <si>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</si>
  <si>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</si>
  <si>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</si>
  <si>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</si>
  <si>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</si>
  <si>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</si>
  <si>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</si>
  <si>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</si>
  <si>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</si>
  <si>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</si>
  <si>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</si>
  <si>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</si>
  <si>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</si>
  <si>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</si>
  <si>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</si>
  <si>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</si>
  <si>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</si>
  <si>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</si>
  <si>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</si>
  <si>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</si>
  <si>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</si>
  <si>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</si>
  <si>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</si>
  <si>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</si>
  <si>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</si>
  <si>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</si>
  <si>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</si>
  <si>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</si>
  <si>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</si>
  <si>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</si>
  <si>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</si>
  <si>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</si>
  <si>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</si>
  <si>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</si>
  <si>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</si>
  <si>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</si>
  <si>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</si>
  <si>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</si>
  <si>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</si>
  <si>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</si>
  <si>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</si>
  <si>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</si>
  <si>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</si>
  <si>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</si>
  <si>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</si>
  <si>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</si>
  <si>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</si>
  <si>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</si>
  <si>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</si>
  <si>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</si>
  <si>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</si>
  <si>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</si>
  <si>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</si>
  <si>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</si>
  <si>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</si>
  <si>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</si>
  <si>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</si>
  <si>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</si>
  <si>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</si>
  <si>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</si>
  <si>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</si>
  <si>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</si>
  <si>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</si>
  <si>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</si>
  <si>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</si>
  <si>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</si>
  <si>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</si>
  <si>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</si>
  <si>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</si>
  <si>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</si>
  <si>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</si>
  <si>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</si>
  <si>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</si>
  <si>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</si>
  <si>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</si>
  <si>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</si>
  <si>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</si>
  <si>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</si>
  <si>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</si>
  <si>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</si>
  <si>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</si>
  <si>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</si>
  <si>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</si>
  <si>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</si>
  <si>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</si>
  <si>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</si>
  <si>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</si>
  <si>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</si>
  <si>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</si>
  <si>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</si>
  <si>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</si>
  <si>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</si>
  <si>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</si>
  <si>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</si>
  <si>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</si>
  <si>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</si>
  <si>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</si>
  <si>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</si>
  <si>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</si>
  <si>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</si>
  <si>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</si>
  <si>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</si>
  <si>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</si>
  <si>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</si>
  <si>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</si>
  <si>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</si>
  <si>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</si>
  <si>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</si>
  <si>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</si>
  <si>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</si>
  <si>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</si>
  <si>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</si>
  <si>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</si>
  <si>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</si>
  <si>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</si>
  <si>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</si>
  <si>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</si>
  <si>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</si>
  <si>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</si>
  <si>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</si>
  <si>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</si>
  <si>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</si>
  <si>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</si>
  <si>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</si>
  <si>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</si>
  <si>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</si>
  <si>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</si>
  <si>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</si>
  <si>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</si>
  <si>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</si>
  <si>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</si>
  <si>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</si>
  <si>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</si>
  <si>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</si>
  <si>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</si>
  <si>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</si>
  <si>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</si>
  <si>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</si>
  <si>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</si>
  <si>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</si>
  <si>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</si>
  <si>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</si>
  <si>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</si>
  <si>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</si>
  <si>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</si>
  <si>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</si>
  <si>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</si>
  <si>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</si>
  <si>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</si>
  <si>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</si>
  <si>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</si>
  <si>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</si>
  <si>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</si>
  <si>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</si>
  <si>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</si>
  <si>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</si>
  <si>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</si>
  <si>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</si>
  <si>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</si>
  <si>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</si>
  <si>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</si>
  <si>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</si>
  <si>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</si>
  <si>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</si>
  <si>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</si>
  <si>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</si>
  <si>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</si>
  <si>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</si>
  <si>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</si>
  <si>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</si>
  <si>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</si>
  <si>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</si>
  <si>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</si>
  <si>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</si>
  <si>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</si>
  <si>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</si>
  <si>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</si>
  <si>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</si>
  <si>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</si>
  <si>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</si>
  <si>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</si>
  <si>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</si>
  <si>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</si>
  <si>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</si>
  <si>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</si>
  <si>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</si>
  <si>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</si>
  <si>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</si>
  <si>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</si>
  <si>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</si>
  <si>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</si>
  <si>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</si>
  <si>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</si>
  <si>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</si>
  <si>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</si>
  <si>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</si>
  <si>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</si>
  <si>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</si>
  <si>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</si>
  <si>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</si>
  <si>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</si>
  <si>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</si>
  <si>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</si>
  <si>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</si>
  <si>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</si>
  <si>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</si>
  <si>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</si>
  <si>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</si>
  <si>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</si>
  <si>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</si>
  <si>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</si>
  <si>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</si>
  <si>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</si>
  <si>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</si>
  <si>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</si>
  <si>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</si>
  <si>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</si>
  <si>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</si>
  <si>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</si>
  <si>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</si>
  <si>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</si>
  <si>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</si>
  <si>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</si>
  <si>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</si>
  <si>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</si>
  <si>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</si>
  <si>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</si>
  <si>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</si>
  <si>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</si>
  <si>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</si>
  <si>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</si>
  <si>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</si>
  <si>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</si>
  <si>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</si>
  <si>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</si>
  <si>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</si>
  <si>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</si>
  <si>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</si>
  <si>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</si>
  <si>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</si>
  <si>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</si>
  <si>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</si>
  <si>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</si>
  <si>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</si>
  <si>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</si>
  <si>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</si>
  <si>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</si>
  <si>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</si>
  <si>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</si>
  <si>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</si>
  <si>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</si>
  <si>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</si>
  <si>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</si>
  <si>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</si>
  <si>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</si>
  <si>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</si>
  <si>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</si>
  <si>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</si>
  <si>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</si>
  <si>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</si>
  <si>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</si>
  <si>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</si>
  <si>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</si>
  <si>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</si>
  <si>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</si>
  <si>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</si>
  <si>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</si>
  <si>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</si>
  <si>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</si>
  <si>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</si>
  <si>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</si>
  <si>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</si>
  <si>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</si>
  <si>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</si>
  <si>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</si>
  <si>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</si>
  <si>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</si>
  <si>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</si>
  <si>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</si>
  <si>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</si>
  <si>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</si>
  <si>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</si>
  <si>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</si>
  <si>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</si>
  <si>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</si>
  <si>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</si>
  <si>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</si>
  <si>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</si>
  <si>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</si>
  <si>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</si>
  <si>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</si>
  <si>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</si>
  <si>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</si>
  <si>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</si>
  <si>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</si>
  <si>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</si>
  <si>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</si>
  <si>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</si>
  <si>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</si>
  <si>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</si>
  <si>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</si>
  <si>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</si>
  <si>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</si>
  <si>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</si>
  <si>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</si>
  <si>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</si>
  <si>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</si>
  <si>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</si>
  <si>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</si>
  <si>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</si>
  <si>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</si>
  <si>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</si>
  <si>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</si>
  <si>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</si>
  <si>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</si>
  <si>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</si>
  <si>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</si>
  <si>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</si>
  <si>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</si>
  <si>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</si>
  <si>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</si>
  <si>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</si>
  <si>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</si>
  <si>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</si>
  <si>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</si>
  <si>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</si>
  <si>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</si>
  <si>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</si>
  <si>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</si>
  <si>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</si>
  <si>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</si>
  <si>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</si>
  <si>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</si>
  <si>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</si>
  <si>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</si>
  <si>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</si>
  <si>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</si>
  <si>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</si>
  <si>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</si>
  <si>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</si>
  <si>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</si>
  <si>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</si>
  <si>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</si>
  <si>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</si>
  <si>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</si>
  <si>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</si>
  <si>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</si>
  <si>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</si>
  <si>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</si>
  <si>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</si>
  <si>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</si>
  <si>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</si>
  <si>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</si>
  <si>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</si>
  <si>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</si>
  <si>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</si>
  <si>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</si>
  <si>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</si>
  <si>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</si>
  <si>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</si>
  <si>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</si>
  <si>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</si>
  <si>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</si>
  <si>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</si>
  <si>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</si>
  <si>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</si>
  <si>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</si>
  <si>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</si>
  <si>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</si>
  <si>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</si>
  <si>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</si>
  <si>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</si>
  <si>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</si>
  <si>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</si>
  <si>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</si>
  <si>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</si>
  <si>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</si>
  <si>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</si>
  <si>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</si>
  <si>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</si>
  <si>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</si>
  <si>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</si>
  <si>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</si>
  <si>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</si>
  <si>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</si>
  <si>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</si>
  <si>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</si>
  <si>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</si>
  <si>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</si>
  <si>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</si>
  <si>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</si>
  <si>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</si>
  <si>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</si>
  <si>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</si>
  <si>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</si>
  <si>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</si>
  <si>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</si>
  <si>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</si>
  <si>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</si>
  <si>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</si>
  <si>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</si>
  <si>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</si>
  <si>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</si>
  <si>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</si>
  <si>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</si>
  <si>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</si>
  <si>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</si>
  <si>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</si>
  <si>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</si>
  <si>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</si>
  <si>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</si>
  <si>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</si>
  <si>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</si>
  <si>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</si>
  <si>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</si>
  <si>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</si>
  <si>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</si>
  <si>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</si>
  <si>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</si>
  <si>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</si>
  <si>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</si>
  <si>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</si>
  <si>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</si>
  <si>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</si>
  <si>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</si>
  <si>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</si>
  <si>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</si>
  <si>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</si>
  <si>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</si>
  <si>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</si>
  <si>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</si>
  <si>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</si>
  <si>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</si>
  <si>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</si>
  <si>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</si>
  <si>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</si>
  <si>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</si>
  <si>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</si>
  <si>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</si>
  <si>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</si>
  <si>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</si>
  <si>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</si>
  <si>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</si>
  <si>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</si>
  <si>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</si>
  <si>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</si>
  <si>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</si>
  <si>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</si>
  <si>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</si>
  <si>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</si>
  <si>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</si>
  <si>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</si>
  <si>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</si>
  <si>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</si>
  <si>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</si>
  <si>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</si>
  <si>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</si>
  <si>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</si>
  <si>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</si>
  <si>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</si>
  <si>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</si>
  <si>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</si>
  <si>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</si>
  <si>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</si>
  <si>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</si>
  <si>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</si>
  <si>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</si>
  <si>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</si>
  <si>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</si>
  <si>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</si>
  <si>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</si>
  <si>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</si>
  <si>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</si>
  <si>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</si>
  <si>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</si>
  <si>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</si>
  <si>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</si>
  <si>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</si>
  <si>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</si>
  <si>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</si>
  <si>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</si>
  <si>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</si>
  <si>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</si>
  <si>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</si>
  <si>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</si>
  <si>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</si>
  <si>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</si>
  <si>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</si>
  <si>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</si>
  <si>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</si>
  <si>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</si>
  <si>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</si>
  <si>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</si>
  <si>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</si>
  <si>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</si>
  <si>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</si>
  <si>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</si>
  <si>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</si>
  <si>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</si>
  <si>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</si>
  <si>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</si>
  <si>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</si>
  <si>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</si>
  <si>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</si>
  <si>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</si>
  <si>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</si>
  <si>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</si>
  <si>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</si>
  <si>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</si>
  <si>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</si>
  <si>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</si>
  <si>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</si>
  <si>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</si>
  <si>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</si>
  <si>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</si>
  <si>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</si>
  <si>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</si>
  <si>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</si>
  <si>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</si>
  <si>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</si>
  <si>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</si>
  <si>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</si>
  <si>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</si>
  <si>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</si>
  <si>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</si>
  <si>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</si>
  <si>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</si>
  <si>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</si>
  <si>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</si>
  <si>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</si>
  <si>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</si>
  <si>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</si>
  <si>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</si>
  <si>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</si>
  <si>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</si>
  <si>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</si>
  <si>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</si>
  <si>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</si>
  <si>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</si>
  <si>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</si>
  <si>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</si>
  <si>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</si>
  <si>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</si>
  <si>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</si>
  <si>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</si>
  <si>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</si>
  <si>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</si>
  <si>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</si>
  <si>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</si>
  <si>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</si>
  <si>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</si>
  <si>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</si>
  <si>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</si>
  <si>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</si>
  <si>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</si>
  <si>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</si>
  <si>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</si>
  <si>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</si>
  <si>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</si>
  <si>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</si>
  <si>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</si>
  <si>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</si>
  <si>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</si>
  <si>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</si>
  <si>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</si>
  <si>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</si>
  <si>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</si>
  <si>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</si>
  <si>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</si>
  <si>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</si>
  <si>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</si>
  <si>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</si>
  <si>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</si>
  <si>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</si>
  <si>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</si>
  <si>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</si>
  <si>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</si>
  <si>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</si>
  <si>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</si>
  <si>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</si>
  <si>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</si>
  <si>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</si>
  <si>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</si>
  <si>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</si>
  <si>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</si>
  <si>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</si>
  <si>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</si>
  <si>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</si>
  <si>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</si>
  <si>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</si>
  <si>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</si>
  <si>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</si>
  <si>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</si>
  <si>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</si>
  <si>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</si>
  <si>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</si>
  <si>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</si>
  <si>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</si>
  <si>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</si>
  <si>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</si>
  <si>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</si>
  <si>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</si>
  <si>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</si>
  <si>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</si>
  <si>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</si>
  <si>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</si>
  <si>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</si>
  <si>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</si>
  <si>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</si>
  <si>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</si>
  <si>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</si>
  <si>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</si>
  <si>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</si>
  <si>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</si>
  <si>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</si>
  <si>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</si>
  <si>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</si>
  <si>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</si>
  <si>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</si>
  <si>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</si>
  <si>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</si>
  <si>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</si>
  <si>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</si>
  <si>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</si>
  <si>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</si>
  <si>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</si>
  <si>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</si>
  <si>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</si>
  <si>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</si>
  <si>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</si>
  <si>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</si>
  <si>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</si>
  <si>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</si>
  <si>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</si>
  <si>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</si>
  <si>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</si>
  <si>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</si>
  <si>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</si>
  <si>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</si>
  <si>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</si>
  <si>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</si>
  <si>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</si>
  <si>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</si>
  <si>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</si>
  <si>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</si>
  <si>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</si>
  <si>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</si>
  <si>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</si>
  <si>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</si>
  <si>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</si>
  <si>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</si>
  <si>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</si>
  <si>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</si>
  <si>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</si>
  <si>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</si>
  <si>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</si>
  <si>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</si>
  <si>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</si>
  <si>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</si>
  <si>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</si>
  <si>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</si>
  <si>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</si>
  <si>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</si>
  <si>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</si>
  <si>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</si>
  <si>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</si>
  <si>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</si>
  <si>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</si>
  <si>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</si>
  <si>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</si>
  <si>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</si>
  <si>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</si>
  <si>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</si>
  <si>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</si>
  <si>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</si>
  <si>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</si>
  <si>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</si>
  <si>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</si>
  <si>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</si>
  <si>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</si>
  <si>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</si>
  <si>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</si>
  <si>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</si>
  <si>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</si>
  <si>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</si>
  <si>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</si>
  <si>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</si>
  <si>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</si>
  <si>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</si>
  <si>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</si>
  <si>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</si>
  <si>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</si>
  <si>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</si>
  <si>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</si>
  <si>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</si>
  <si>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</si>
  <si>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</si>
  <si>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</si>
  <si>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</si>
  <si>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</si>
  <si>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</si>
  <si>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</si>
  <si>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</si>
  <si>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</si>
  <si>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</si>
  <si>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</si>
  <si>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</si>
  <si>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</si>
  <si>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</si>
  <si>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</si>
  <si>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</si>
  <si>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</si>
  <si>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</si>
  <si>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</si>
  <si>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</si>
  <si>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</si>
  <si>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</si>
  <si>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</si>
  <si>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</si>
  <si>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</si>
  <si>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</si>
  <si>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</si>
  <si>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</si>
  <si>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</si>
  <si>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</si>
  <si>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</si>
  <si>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</si>
  <si>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</si>
  <si>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</si>
  <si>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</si>
  <si>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</si>
  <si>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</si>
  <si>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</si>
  <si>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</si>
  <si>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</si>
  <si>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</si>
  <si>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</si>
  <si>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</si>
  <si>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</si>
  <si>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</si>
  <si>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</si>
  <si>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</si>
  <si>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</si>
  <si>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</si>
  <si>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</si>
  <si>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</si>
  <si>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</si>
  <si>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</si>
  <si>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</si>
  <si>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</si>
  <si>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</si>
  <si>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</si>
  <si>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</si>
  <si>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</si>
  <si>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</si>
  <si>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</si>
  <si>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</si>
  <si>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</si>
  <si>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</si>
  <si>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</si>
  <si>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</si>
  <si>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</si>
  <si>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</si>
  <si>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</si>
  <si>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</si>
  <si>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</si>
  <si>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</si>
  <si>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</si>
  <si>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</si>
  <si>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</si>
  <si>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</si>
  <si>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</si>
  <si>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</si>
  <si>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</si>
  <si>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</si>
  <si>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</si>
  <si>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</si>
  <si>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</si>
  <si>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</si>
  <si>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</si>
  <si>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</si>
  <si>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</si>
  <si>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</si>
  <si>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</si>
  <si>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</si>
  <si>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</si>
  <si>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</si>
  <si>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</si>
  <si>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</si>
  <si>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</si>
  <si>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</si>
  <si>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</si>
  <si>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</si>
  <si>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</si>
  <si>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</si>
  <si>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</si>
  <si>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</si>
  <si>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</si>
  <si>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</si>
  <si>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</si>
  <si>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</si>
  <si>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</si>
  <si>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</si>
  <si>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</si>
  <si>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</si>
  <si>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</si>
  <si>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</si>
  <si>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</si>
  <si>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</si>
  <si>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</si>
  <si>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</si>
  <si>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</si>
  <si>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</si>
  <si>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</si>
  <si>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</si>
  <si>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</si>
  <si>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</si>
  <si>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</si>
  <si>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</si>
  <si>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</si>
  <si>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</si>
  <si>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</si>
  <si>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</si>
  <si>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</si>
  <si>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</si>
  <si>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</si>
  <si>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</si>
  <si>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</si>
  <si>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</si>
  <si>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</si>
  <si>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</si>
  <si>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</si>
  <si>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</si>
  <si>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</si>
  <si>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</si>
  <si>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</si>
  <si>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</si>
  <si>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</si>
  <si>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</si>
  <si>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</si>
  <si>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</si>
  <si>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</si>
  <si>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</si>
  <si>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</si>
  <si>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</si>
  <si>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</si>
  <si>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</si>
  <si>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</si>
  <si>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</si>
  <si>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</si>
  <si>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</si>
  <si>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</si>
  <si>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</si>
  <si>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</si>
  <si>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</si>
  <si>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</si>
  <si>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</si>
  <si>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</si>
  <si>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</si>
  <si>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</si>
  <si>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</si>
  <si>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</si>
  <si>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</si>
  <si>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</si>
  <si>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</si>
  <si>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</si>
  <si>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</si>
  <si>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</si>
  <si>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</si>
  <si>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</si>
  <si>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</si>
  <si>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</si>
  <si>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</si>
  <si>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</si>
  <si>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</si>
  <si>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</si>
  <si>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</si>
  <si>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</si>
  <si>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</si>
  <si>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</si>
  <si>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</si>
  <si>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</si>
  <si>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</si>
  <si>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</si>
  <si>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</si>
  <si>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</si>
  <si>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</si>
  <si>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</si>
  <si>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</si>
  <si>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</si>
  <si>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</si>
  <si>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</si>
  <si>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</si>
  <si>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</si>
  <si>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</si>
  <si>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</si>
  <si>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</si>
  <si>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</si>
  <si>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</si>
  <si>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</si>
  <si>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</si>
  <si>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</si>
  <si>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</si>
  <si>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</si>
  <si>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</si>
  <si>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</si>
  <si>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</si>
  <si>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</si>
  <si>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</si>
  <si>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</si>
  <si>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</si>
  <si>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</si>
  <si>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</si>
  <si>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</si>
  <si>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</si>
  <si>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</si>
  <si>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</si>
  <si>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</si>
  <si>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</si>
  <si>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</si>
  <si>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</si>
  <si>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</si>
  <si>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</si>
  <si>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</si>
  <si>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</si>
  <si>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</si>
  <si>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</si>
  <si>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</si>
  <si>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</si>
  <si>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</si>
  <si>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</si>
  <si>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</si>
  <si>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</si>
  <si>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</si>
  <si>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</si>
  <si>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</si>
  <si>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</si>
  <si>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</si>
  <si>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</si>
  <si>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</si>
  <si>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</si>
  <si>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</si>
  <si>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</si>
  <si>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</si>
  <si>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</si>
  <si>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</si>
  <si>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</si>
  <si>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</si>
  <si>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</si>
  <si>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</si>
  <si>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</si>
  <si>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</si>
  <si>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</si>
  <si>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</si>
  <si>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</si>
  <si>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</si>
  <si>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</si>
  <si>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</si>
  <si>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</si>
  <si>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</si>
  <si>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</si>
  <si>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</si>
  <si>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</si>
  <si>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</si>
  <si>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</si>
  <si>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</si>
  <si>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</si>
  <si>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</si>
  <si>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</si>
  <si>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</si>
  <si>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</si>
  <si>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</si>
  <si>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</si>
  <si>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</si>
  <si>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</si>
  <si>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</si>
  <si>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</si>
  <si>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</si>
  <si>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</si>
  <si>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</si>
  <si>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</si>
  <si>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</si>
  <si>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</si>
  <si>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</si>
  <si>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</si>
  <si>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</si>
  <si>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</si>
  <si>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</si>
  <si>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</si>
  <si>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</si>
  <si>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</si>
  <si>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</si>
  <si>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</si>
  <si>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</si>
  <si>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</si>
  <si>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</si>
  <si>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</si>
  <si>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</si>
  <si>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</si>
  <si>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</si>
  <si>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</si>
  <si>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</si>
  <si>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</si>
  <si>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</si>
  <si>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</si>
  <si>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</si>
  <si>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</si>
  <si>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</si>
  <si>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</si>
  <si>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</si>
  <si>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</si>
  <si>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</si>
  <si>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</si>
  <si>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</si>
  <si>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</si>
  <si>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</si>
  <si>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</si>
  <si>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</si>
  <si>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</si>
  <si>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</si>
  <si>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</si>
  <si>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</si>
  <si>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</si>
  <si>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</si>
  <si>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</si>
  <si>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</si>
  <si>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</si>
  <si>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</si>
  <si>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</si>
  <si>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</si>
  <si>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</si>
  <si>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</si>
  <si>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</si>
  <si>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</si>
  <si>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</si>
  <si>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</si>
  <si>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</si>
  <si>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</si>
  <si>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</si>
  <si>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</si>
  <si>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</si>
  <si>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</si>
  <si>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</si>
  <si>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</si>
  <si>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</si>
  <si>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</si>
  <si>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</si>
  <si>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</si>
  <si>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</si>
  <si>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</si>
  <si>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</si>
  <si>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</si>
  <si>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</si>
  <si>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</si>
  <si>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</si>
  <si>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</si>
  <si>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</si>
  <si>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</si>
  <si>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</si>
  <si>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</si>
  <si>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</si>
  <si>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</si>
  <si>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</si>
  <si>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</si>
  <si>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</si>
  <si>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</si>
  <si>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</si>
  <si>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</si>
  <si>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</si>
  <si>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</si>
  <si>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</si>
  <si>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</si>
  <si>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</si>
  <si>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</si>
  <si>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</si>
  <si>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</si>
  <si>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</si>
  <si>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</si>
  <si>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</si>
  <si>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</si>
  <si>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</si>
  <si>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</si>
  <si>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</si>
  <si>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</si>
  <si>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</si>
  <si>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</si>
  <si>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</si>
  <si>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</si>
  <si>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</si>
  <si>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</si>
  <si>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</si>
  <si>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</si>
  <si>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</si>
  <si>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</si>
  <si>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</si>
  <si>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</si>
  <si>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</si>
  <si>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</si>
  <si>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</si>
  <si>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</si>
  <si>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</si>
  <si>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</si>
  <si>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</si>
  <si>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</si>
  <si>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</si>
  <si>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</si>
  <si>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</si>
  <si>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</si>
  <si>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</si>
  <si>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</si>
  <si>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</si>
  <si>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</si>
  <si>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</si>
  <si>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</si>
  <si>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</si>
  <si>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</si>
  <si>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</si>
  <si>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</si>
  <si>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</si>
  <si>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</si>
  <si>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</si>
  <si>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</si>
  <si>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</si>
  <si>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</si>
  <si>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</si>
  <si>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</si>
  <si>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</si>
  <si>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</si>
  <si>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</si>
  <si>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</si>
  <si>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</si>
  <si>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</si>
  <si>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</si>
  <si>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</si>
  <si>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</si>
  <si>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</si>
  <si>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</si>
  <si>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</si>
  <si>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</si>
  <si>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</si>
  <si>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</si>
  <si>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</si>
  <si>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</si>
  <si>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</si>
  <si>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</si>
  <si>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</si>
  <si>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</si>
  <si>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</si>
  <si>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</si>
  <si>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</si>
  <si>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</si>
  <si>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</si>
  <si>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</si>
  <si>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</si>
  <si>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</si>
  <si>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</si>
  <si>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</si>
  <si>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</si>
  <si>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</si>
  <si>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</si>
  <si>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</si>
  <si>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</si>
  <si>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</si>
  <si>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</si>
  <si>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</si>
  <si>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</si>
  <si>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</si>
  <si>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</si>
  <si>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</si>
  <si>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</si>
  <si>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</si>
  <si>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</si>
  <si>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</si>
  <si>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</si>
  <si>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</si>
  <si>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</si>
  <si>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</si>
  <si>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</si>
  <si>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</si>
  <si>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</si>
  <si>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</si>
  <si>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</si>
  <si>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</si>
  <si>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</si>
  <si>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</si>
  <si>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</si>
  <si>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</si>
  <si>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</si>
  <si>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</si>
  <si>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</si>
  <si>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</si>
  <si>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</si>
  <si>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</si>
  <si>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</si>
  <si>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</si>
  <si>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</si>
  <si>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</si>
  <si>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</si>
  <si>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</si>
  <si>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</si>
  <si>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</si>
  <si>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</si>
  <si>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</si>
  <si>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</si>
  <si>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</si>
  <si>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</si>
  <si>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</si>
  <si>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</si>
  <si>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</si>
  <si>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</si>
  <si>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</si>
  <si>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</si>
  <si>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</si>
  <si>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</si>
  <si>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</si>
  <si>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</si>
  <si>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</si>
  <si>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</si>
  <si>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</si>
  <si>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</si>
  <si>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</si>
  <si>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</si>
  <si>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</si>
  <si>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</si>
  <si>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</si>
  <si>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</si>
  <si>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</si>
  <si>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</si>
  <si>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</si>
  <si>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</si>
  <si>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</si>
  <si>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</si>
  <si>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</si>
  <si>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</si>
  <si>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</si>
  <si>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</si>
  <si>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</si>
  <si>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</si>
  <si>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</si>
  <si>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</si>
  <si>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</si>
  <si>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</si>
  <si>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</si>
  <si>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</si>
  <si>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</si>
  <si>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</si>
  <si>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</si>
  <si>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</si>
  <si>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</si>
  <si>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</si>
  <si>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</si>
  <si>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</si>
  <si>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</si>
  <si>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</si>
  <si>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</si>
  <si>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</si>
  <si>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</si>
  <si>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</si>
  <si>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</si>
  <si>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</si>
  <si>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</si>
  <si>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</si>
  <si>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</si>
  <si>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</si>
  <si>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</si>
  <si>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</si>
  <si>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</si>
  <si>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</si>
  <si>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</si>
  <si>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</si>
  <si>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</si>
  <si>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</si>
  <si>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</si>
  <si>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</si>
  <si>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</si>
  <si>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</si>
  <si>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</si>
  <si>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</si>
  <si>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</si>
  <si>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</si>
  <si>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</si>
  <si>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</si>
  <si>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</si>
  <si>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</si>
  <si>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</si>
  <si>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</si>
  <si>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</si>
  <si>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</si>
  <si>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</si>
  <si>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</si>
  <si>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</si>
  <si>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</si>
  <si>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</si>
  <si>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</si>
  <si>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</si>
  <si>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</si>
  <si>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</si>
  <si>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</si>
  <si>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</si>
  <si>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</si>
  <si>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</si>
  <si>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</si>
  <si>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</si>
  <si>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</si>
  <si>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</si>
  <si>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</si>
  <si>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</si>
  <si>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</si>
  <si>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</si>
  <si>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</si>
  <si>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</si>
  <si>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</si>
  <si>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</si>
  <si>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</si>
  <si>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</si>
  <si>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</si>
  <si>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</si>
  <si>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</si>
  <si>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</si>
  <si>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</si>
  <si>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</si>
  <si>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</si>
  <si>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</si>
  <si>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</si>
  <si>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</si>
  <si>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</si>
  <si>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</si>
  <si>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</si>
  <si>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</si>
  <si>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</si>
  <si>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</si>
  <si>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</si>
  <si>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</si>
  <si>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</si>
  <si>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</si>
  <si>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</si>
  <si>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</si>
  <si>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</si>
  <si>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</si>
  <si>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</si>
  <si>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</si>
  <si>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</si>
  <si>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</si>
  <si>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</si>
  <si>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</si>
  <si>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</si>
  <si>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</si>
  <si>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</si>
  <si>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</si>
  <si>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</si>
  <si>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</si>
  <si>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</si>
  <si>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</si>
  <si>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</si>
  <si>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</si>
  <si>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</si>
  <si>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</si>
  <si>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</si>
  <si>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</si>
  <si>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</si>
  <si>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</si>
  <si>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</si>
  <si>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</si>
  <si>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</si>
  <si>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</si>
  <si>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</si>
  <si>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</si>
  <si>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</si>
  <si>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</si>
  <si>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</si>
  <si>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</si>
  <si>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</si>
  <si>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</si>
  <si>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</si>
  <si>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</si>
  <si>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</si>
  <si>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</si>
  <si>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</si>
  <si>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</si>
  <si>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</si>
  <si>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</si>
  <si>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</si>
  <si>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</si>
  <si>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</si>
  <si>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</si>
  <si>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</si>
  <si>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</si>
  <si>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</si>
  <si>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</si>
  <si>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</si>
  <si>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</si>
  <si>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</si>
  <si>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</si>
  <si>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</si>
  <si>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</si>
  <si>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</si>
  <si>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</si>
  <si>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</si>
  <si>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</si>
  <si>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</si>
  <si>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</si>
  <si>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</si>
  <si>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</si>
  <si>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</si>
  <si>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</si>
  <si>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</si>
  <si>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</si>
  <si>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</si>
  <si>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</si>
  <si>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</si>
  <si>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</si>
  <si>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</si>
  <si>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</si>
  <si>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</si>
  <si>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</si>
  <si>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</si>
  <si>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</si>
  <si>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</si>
  <si>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</si>
  <si>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</si>
  <si>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</si>
  <si>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</si>
  <si>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</si>
  <si>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</si>
  <si>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</si>
  <si>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</si>
  <si>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</si>
  <si>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</si>
  <si>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</si>
  <si>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</si>
  <si>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</si>
  <si>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</si>
  <si>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</si>
  <si>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</si>
  <si>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</si>
  <si>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</si>
  <si>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</si>
  <si>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</si>
  <si>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</si>
  <si>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</si>
  <si>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</si>
  <si>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</si>
  <si>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</si>
  <si>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</si>
  <si>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</si>
  <si>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</si>
  <si>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</si>
  <si>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</si>
  <si>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</si>
  <si>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</si>
  <si>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</si>
  <si>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</si>
  <si>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</si>
  <si>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</si>
  <si>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</si>
  <si>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</si>
  <si>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</si>
  <si>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</si>
  <si>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</si>
  <si>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</si>
  <si>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</si>
  <si>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</si>
  <si>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</si>
  <si>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</si>
  <si>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</si>
  <si>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</si>
  <si>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</si>
  <si>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</si>
  <si>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</si>
  <si>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</si>
  <si>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</si>
  <si>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</si>
  <si>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</si>
  <si>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</si>
  <si>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</si>
  <si>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</si>
  <si>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</si>
  <si>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</si>
  <si>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</si>
  <si>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</si>
  <si>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</si>
  <si>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</si>
  <si>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</si>
  <si>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</si>
  <si>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</si>
  <si>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</si>
  <si>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</si>
  <si>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</si>
  <si>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</si>
  <si>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</si>
  <si>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</si>
  <si>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</si>
  <si>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</si>
  <si>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</si>
  <si>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</si>
  <si>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</si>
  <si>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</si>
  <si>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</si>
  <si>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</si>
  <si>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</si>
  <si>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</si>
  <si>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</si>
  <si>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</si>
  <si>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</si>
  <si>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</si>
  <si>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</si>
  <si>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</si>
  <si>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</si>
  <si>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</si>
  <si>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</si>
  <si>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</si>
  <si>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</si>
  <si>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</si>
  <si>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</si>
  <si>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</si>
  <si>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</si>
  <si>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</si>
  <si>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</si>
  <si>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</si>
  <si>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</si>
  <si>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</si>
  <si>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</si>
  <si>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</si>
  <si>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</si>
  <si>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</si>
  <si>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</si>
  <si>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</si>
  <si>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</si>
  <si>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</si>
  <si>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</si>
  <si>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</si>
  <si>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</si>
  <si>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</si>
  <si>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</si>
  <si>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</si>
  <si>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</si>
  <si>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</si>
  <si>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</si>
  <si>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</si>
  <si>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</si>
  <si>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</si>
  <si>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</si>
  <si>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</si>
  <si>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</si>
  <si>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</si>
  <si>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</si>
  <si>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</si>
  <si>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</si>
  <si>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</si>
  <si>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</si>
  <si>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</si>
  <si>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</si>
  <si>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</si>
  <si>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</si>
  <si>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</si>
  <si>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</si>
  <si>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</si>
  <si>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</si>
  <si>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</si>
  <si>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</si>
  <si>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</si>
  <si>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</si>
  <si>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</si>
  <si>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</si>
  <si>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</si>
  <si>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</si>
  <si>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</si>
  <si>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</si>
  <si>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</si>
  <si>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</si>
  <si>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</si>
  <si>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</si>
  <si>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</si>
  <si>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</si>
  <si>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</si>
  <si>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</si>
  <si>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</si>
  <si>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</si>
  <si>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</si>
  <si>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</si>
  <si>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</si>
  <si>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</si>
  <si>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</si>
  <si>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</si>
  <si>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</si>
  <si>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</si>
  <si>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</si>
  <si>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</si>
  <si>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</si>
  <si>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</si>
  <si>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</si>
  <si>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</si>
  <si>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</si>
  <si>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</si>
  <si>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</si>
  <si>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</si>
  <si>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</si>
  <si>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</si>
  <si>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</si>
  <si>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</si>
  <si>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</si>
  <si>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</si>
  <si>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</si>
  <si>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</si>
  <si>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</si>
  <si>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</si>
  <si>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</si>
  <si>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</si>
  <si>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</si>
  <si>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</si>
  <si>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</si>
  <si>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</si>
  <si>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</si>
  <si>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</si>
  <si>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</si>
  <si>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</si>
  <si>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</si>
  <si>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</si>
  <si>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</si>
  <si>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</si>
  <si>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</si>
  <si>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</si>
  <si>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</si>
  <si>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</si>
  <si>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</si>
  <si>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</si>
  <si>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</si>
  <si>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</si>
  <si>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</si>
  <si>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</si>
  <si>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</si>
  <si>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</si>
  <si>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</si>
  <si>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</si>
  <si>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</si>
  <si>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</si>
  <si>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</si>
  <si>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</si>
  <si>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</si>
  <si>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</si>
  <si>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</si>
  <si>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</si>
  <si>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</si>
  <si>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</si>
  <si>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</si>
  <si>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</si>
  <si>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</si>
  <si>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</si>
  <si>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</si>
  <si>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</si>
  <si>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</si>
  <si>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</si>
  <si>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</si>
  <si>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</si>
  <si>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</si>
  <si>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</si>
  <si>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</si>
  <si>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</si>
  <si>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</si>
  <si>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</si>
  <si>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</si>
  <si>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</si>
  <si>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</si>
  <si>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</si>
  <si>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</si>
  <si>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</si>
  <si>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</si>
  <si>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</si>
  <si>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</si>
  <si>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</si>
  <si>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</si>
  <si>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</si>
  <si>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</si>
  <si>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</si>
  <si>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</si>
  <si>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</si>
  <si>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</si>
  <si>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</si>
  <si>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</si>
  <si>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</si>
  <si>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</si>
  <si>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</si>
  <si>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</si>
  <si>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</si>
  <si>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</si>
  <si>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</si>
  <si>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</si>
  <si>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</si>
  <si>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</si>
  <si>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</si>
  <si>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</si>
  <si>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</si>
  <si>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</si>
  <si>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</si>
  <si>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</si>
  <si>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</si>
  <si>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</si>
  <si>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</si>
  <si>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</si>
  <si>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</si>
  <si>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</si>
  <si>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</si>
  <si>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</si>
  <si>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</si>
  <si>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</si>
  <si>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</si>
  <si>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</si>
  <si>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</si>
  <si>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</si>
  <si>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</si>
  <si>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</si>
  <si>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</si>
  <si>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</si>
  <si>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</si>
  <si>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</si>
  <si>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</si>
  <si>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</si>
  <si>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</si>
  <si>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</si>
  <si>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</si>
  <si>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</si>
  <si>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</si>
  <si>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</si>
  <si>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</si>
  <si>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</si>
  <si>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</si>
  <si>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</si>
  <si>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</si>
  <si>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</si>
  <si>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</si>
  <si>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</si>
  <si>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</si>
  <si>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</si>
  <si>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</si>
  <si>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</si>
  <si>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</si>
  <si>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</si>
  <si>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</si>
  <si>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</si>
  <si>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</si>
  <si>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</si>
  <si>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</si>
  <si>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</si>
  <si>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</si>
  <si>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</si>
  <si>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</si>
  <si>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</si>
  <si>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</si>
  <si>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</si>
  <si>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</si>
  <si>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</si>
  <si>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</si>
  <si>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</si>
  <si>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</si>
  <si>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</si>
  <si>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</si>
  <si>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</si>
  <si>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</si>
  <si>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</si>
  <si>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</si>
  <si>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</si>
  <si>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</si>
  <si>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</si>
  <si>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</si>
  <si>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</si>
  <si>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</si>
  <si>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</si>
  <si>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</si>
  <si>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</si>
  <si>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</si>
  <si>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</si>
  <si>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</si>
  <si>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</si>
  <si>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</si>
  <si>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</si>
  <si>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</si>
  <si>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</si>
  <si>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</si>
  <si>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</si>
  <si>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</si>
  <si>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</si>
  <si>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</si>
  <si>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</si>
  <si>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</si>
  <si>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</si>
  <si>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</si>
  <si>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</si>
  <si>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</si>
  <si>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</si>
  <si>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</si>
  <si>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</si>
  <si>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</si>
  <si>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</si>
  <si>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</si>
  <si>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</si>
  <si>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</si>
  <si>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</si>
  <si>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</si>
  <si>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</si>
  <si>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</si>
  <si>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</si>
  <si>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</si>
  <si>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</si>
  <si>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</si>
  <si>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</si>
  <si>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</si>
  <si>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</si>
  <si>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</si>
  <si>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</si>
  <si>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</si>
  <si>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</si>
  <si>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</si>
  <si>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</si>
  <si>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</si>
  <si>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</si>
  <si>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</si>
  <si>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</si>
  <si>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</si>
  <si>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</si>
  <si>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</si>
  <si>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</si>
  <si>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</si>
  <si>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</si>
  <si>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</si>
  <si>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</si>
  <si>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</si>
  <si>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</si>
  <si>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</si>
  <si>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</si>
  <si>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</si>
  <si>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</si>
  <si>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</si>
  <si>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</si>
  <si>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</si>
  <si>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</si>
  <si>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</si>
  <si>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</si>
  <si>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</si>
  <si>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</si>
  <si>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</si>
  <si>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</si>
  <si>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</si>
  <si>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</si>
  <si>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</si>
  <si>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</si>
  <si>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</si>
  <si>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</si>
  <si>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</si>
  <si>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</si>
  <si>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</si>
  <si>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</si>
  <si>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</si>
  <si>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</si>
  <si>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</si>
  <si>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</si>
  <si>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</si>
  <si>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</si>
  <si>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</si>
  <si>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</si>
  <si>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</si>
  <si>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</si>
  <si>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</si>
  <si>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</si>
  <si>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</si>
  <si>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</si>
  <si>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</si>
  <si>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</si>
  <si>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</si>
  <si>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</si>
  <si>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</si>
  <si>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</si>
  <si>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</si>
  <si>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</si>
  <si>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</si>
  <si>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</si>
  <si>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</si>
  <si>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</si>
  <si>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</si>
  <si>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</si>
  <si>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</si>
  <si>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</si>
  <si>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</si>
  <si>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</si>
  <si>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</si>
  <si>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</si>
  <si>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</si>
  <si>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</si>
  <si>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</si>
  <si>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</si>
  <si>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</si>
  <si>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</si>
  <si>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</si>
  <si>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</si>
  <si>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</si>
  <si>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</si>
  <si>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</si>
  <si>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</si>
  <si>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</si>
  <si>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</si>
  <si>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</si>
  <si>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</si>
  <si>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</si>
  <si>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</si>
  <si>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</si>
  <si>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</si>
  <si>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</si>
  <si>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</si>
  <si>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</si>
  <si>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</si>
  <si>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</si>
  <si>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</si>
  <si>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</si>
  <si>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</si>
  <si>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</si>
  <si>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</si>
  <si>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</si>
  <si>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</si>
  <si>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</si>
  <si>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</si>
  <si>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</si>
  <si>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</si>
  <si>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</si>
  <si>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</si>
  <si>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</si>
  <si>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</si>
  <si>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</si>
  <si>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</si>
  <si>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</si>
  <si>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</si>
  <si>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</si>
  <si>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</si>
  <si>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</si>
  <si>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</si>
  <si>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</si>
  <si>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</si>
  <si>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</si>
  <si>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</si>
  <si>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</si>
  <si>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</si>
  <si>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</si>
  <si>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</si>
  <si>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</si>
  <si>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</si>
  <si>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</si>
  <si>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</si>
  <si>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</si>
  <si>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</si>
  <si>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</si>
  <si>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</si>
  <si>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</si>
  <si>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</si>
  <si>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</si>
  <si>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</si>
  <si>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</si>
  <si>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</si>
  <si>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</si>
  <si>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</si>
  <si>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</si>
  <si>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</si>
  <si>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</si>
  <si>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</si>
  <si>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</si>
  <si>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</si>
  <si>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</si>
  <si>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</si>
  <si>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</si>
  <si>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</si>
  <si>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</si>
  <si>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</si>
  <si>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</si>
  <si>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</si>
  <si>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</si>
  <si>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</si>
  <si>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</si>
  <si>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</si>
  <si>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</si>
  <si>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</si>
  <si>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</si>
  <si>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</si>
  <si>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</si>
  <si>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</si>
  <si>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</si>
  <si>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</si>
  <si>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</si>
  <si>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</si>
  <si>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</si>
  <si>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</si>
  <si>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</si>
  <si>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</si>
  <si>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</si>
  <si>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</si>
  <si>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</si>
  <si>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</si>
  <si>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</si>
  <si>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</si>
  <si>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</si>
  <si>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</si>
  <si>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</si>
  <si>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</si>
  <si>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</si>
  <si>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</si>
  <si>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</si>
  <si>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</si>
  <si>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</si>
  <si>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</si>
  <si>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</si>
  <si>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</si>
  <si>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</si>
  <si>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</si>
  <si>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</si>
  <si>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</si>
  <si>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</si>
  <si>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</si>
  <si>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</si>
  <si>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</si>
  <si>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</si>
  <si>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</si>
  <si>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</si>
  <si>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</si>
  <si>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</si>
  <si>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</si>
  <si>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</si>
  <si>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</si>
  <si>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</si>
  <si>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</si>
  <si>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</si>
  <si>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</si>
  <si>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</si>
  <si>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</si>
  <si>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</si>
  <si>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</si>
  <si>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</si>
  <si>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</si>
  <si>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</si>
  <si>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</si>
  <si>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</si>
  <si>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</si>
  <si>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</si>
  <si>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</si>
  <si>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</si>
  <si>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</si>
  <si>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</si>
  <si>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</si>
  <si>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</si>
  <si>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</si>
  <si>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</si>
  <si>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</si>
  <si>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</si>
  <si>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</si>
  <si>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</si>
  <si>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</si>
  <si>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</si>
  <si>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</si>
  <si>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</si>
  <si>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</si>
  <si>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</si>
  <si>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</si>
  <si>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</si>
  <si>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</si>
  <si>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</si>
  <si>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</si>
  <si>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</si>
  <si>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</si>
  <si>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</si>
  <si>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</si>
  <si>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</si>
  <si>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</si>
  <si>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</si>
  <si>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</si>
  <si>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</si>
  <si>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</si>
  <si>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</si>
  <si>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</si>
  <si>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</si>
  <si>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</si>
  <si>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</si>
  <si>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</si>
  <si>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</si>
  <si>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</si>
  <si>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</si>
  <si>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</si>
  <si>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</si>
  <si>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</si>
  <si>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</si>
  <si>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</si>
  <si>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</si>
  <si>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</si>
  <si>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</si>
  <si>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</si>
  <si>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</si>
  <si>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</si>
  <si>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</si>
  <si>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</si>
  <si>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</si>
  <si>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</si>
  <si>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</si>
  <si>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</si>
  <si>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</si>
  <si>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</si>
  <si>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</si>
  <si>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</si>
  <si>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</si>
  <si>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</si>
  <si>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</si>
  <si>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</si>
  <si>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</si>
  <si>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</si>
  <si>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</si>
  <si>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</si>
  <si>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</si>
  <si>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</si>
  <si>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</si>
  <si>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</si>
  <si>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</si>
  <si>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</si>
  <si>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</si>
  <si>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</si>
  <si>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</si>
  <si>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</si>
  <si>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</si>
  <si>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</si>
  <si>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</si>
  <si>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</si>
  <si>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</si>
  <si>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</si>
  <si>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</si>
  <si>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</si>
  <si>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</si>
  <si>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</si>
  <si>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</si>
  <si>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</si>
  <si>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</si>
  <si>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</si>
  <si>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</si>
  <si>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</si>
  <si>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</si>
  <si>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</si>
  <si>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</si>
  <si>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</si>
  <si>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</si>
  <si>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</si>
  <si>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</si>
  <si>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</si>
  <si>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</si>
  <si>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</si>
  <si>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</si>
  <si>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</si>
  <si>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</si>
  <si>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</si>
  <si>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</si>
  <si>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</si>
  <si>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</si>
  <si>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</si>
  <si>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</si>
  <si>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</si>
  <si>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</si>
  <si>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</si>
  <si>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</si>
  <si>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</si>
  <si>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</si>
  <si>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</si>
  <si>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</si>
  <si>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</si>
  <si>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</si>
  <si>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</si>
  <si>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</si>
  <si>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</si>
  <si>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</si>
  <si>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</si>
  <si>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</si>
  <si>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</si>
  <si>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</si>
  <si>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</si>
  <si>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</si>
  <si>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</si>
  <si>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</si>
  <si>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</si>
  <si>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</si>
  <si>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</si>
  <si>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</si>
  <si>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</si>
  <si>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</si>
  <si>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</si>
  <si>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</si>
  <si>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</si>
  <si>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</si>
  <si>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</si>
  <si>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</si>
  <si>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</si>
  <si>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</si>
  <si>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</si>
  <si>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</si>
  <si>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</si>
  <si>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</si>
  <si>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</si>
  <si>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</si>
  <si>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</si>
  <si>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</si>
  <si>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</si>
  <si>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</si>
  <si>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</si>
  <si>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</si>
  <si>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</si>
  <si>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</si>
  <si>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</si>
  <si>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</si>
  <si>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</si>
  <si>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</si>
  <si>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</si>
  <si>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</si>
  <si>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</si>
  <si>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</si>
  <si>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</si>
  <si>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</si>
  <si>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</si>
  <si>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</si>
  <si>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</si>
  <si>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</si>
  <si>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</si>
  <si>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</si>
  <si>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</si>
  <si>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</si>
  <si>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</si>
  <si>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</si>
  <si>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</si>
  <si>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</si>
  <si>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</si>
  <si>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</si>
  <si>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</si>
  <si>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</si>
  <si>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</si>
  <si>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</si>
  <si>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</si>
  <si>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</si>
  <si>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</si>
  <si>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</si>
  <si>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</si>
  <si>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</si>
  <si>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</si>
  <si>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</si>
  <si>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</si>
  <si>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</si>
  <si>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</si>
  <si>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</si>
  <si>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</si>
  <si>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</si>
  <si>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</si>
  <si>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</si>
  <si>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</si>
  <si>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</si>
  <si>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</si>
  <si>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</si>
  <si>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</si>
  <si>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</si>
  <si>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</si>
  <si>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</si>
  <si>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</si>
  <si>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</si>
  <si>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</si>
  <si>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</si>
  <si>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</si>
  <si>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</si>
  <si>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</si>
  <si>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</si>
  <si>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</si>
  <si>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</si>
  <si>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</si>
  <si>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</si>
  <si>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</si>
  <si>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</si>
  <si>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</si>
  <si>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</si>
  <si>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</si>
  <si>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</si>
  <si>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</si>
  <si>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</si>
  <si>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</si>
  <si>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</si>
  <si>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</si>
  <si>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</si>
  <si>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</si>
  <si>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</si>
  <si>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</si>
  <si>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</si>
  <si>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</si>
  <si>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</si>
  <si>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</si>
  <si>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</si>
  <si>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</si>
  <si>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</si>
  <si>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</si>
  <si>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</si>
  <si>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</si>
  <si>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</si>
  <si>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</si>
  <si>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</si>
  <si>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</si>
  <si>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</si>
  <si>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</si>
  <si>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</si>
  <si>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</si>
  <si>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</si>
  <si>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</si>
  <si>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</si>
  <si>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</si>
  <si>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</si>
  <si>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</si>
  <si>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</si>
  <si>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</si>
  <si>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</si>
  <si>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</si>
  <si>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</si>
  <si>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</si>
  <si>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</si>
  <si>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</si>
  <si>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</si>
  <si>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</si>
  <si>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</si>
  <si>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</si>
  <si>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</si>
  <si>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</si>
  <si>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</si>
  <si>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</si>
  <si>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</si>
  <si>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</si>
  <si>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</si>
  <si>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</si>
  <si>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</si>
  <si>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</si>
  <si>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</si>
  <si>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</si>
  <si>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</si>
  <si>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</si>
  <si>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</si>
  <si>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</si>
  <si>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</si>
  <si>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</si>
  <si>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</si>
  <si>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</si>
  <si>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</si>
  <si>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</si>
  <si>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</si>
  <si>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</si>
  <si>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</si>
  <si>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</si>
  <si>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</si>
  <si>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</si>
  <si>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</si>
  <si>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</si>
  <si>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</si>
  <si>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</si>
  <si>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</si>
  <si>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</si>
  <si>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</si>
  <si>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</si>
  <si>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</si>
  <si>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</si>
  <si>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</si>
  <si>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</si>
  <si>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</si>
  <si>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</si>
  <si>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</si>
  <si>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</si>
  <si>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</si>
  <si>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</si>
  <si>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</si>
  <si>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</si>
  <si>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</si>
  <si>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</si>
  <si>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</si>
  <si>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</si>
  <si>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</si>
  <si>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</si>
  <si>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</si>
  <si>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</si>
  <si>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</si>
  <si>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</si>
  <si>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</si>
  <si>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</si>
  <si>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</si>
  <si>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</si>
  <si>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</si>
  <si>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</si>
  <si>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</si>
  <si>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</si>
  <si>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</si>
  <si>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</si>
  <si>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</si>
  <si>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</si>
  <si>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</si>
  <si>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</si>
  <si>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</si>
  <si>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</si>
  <si>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</si>
  <si>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</si>
  <si>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</si>
  <si>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</si>
  <si>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</si>
  <si>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</si>
  <si>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</si>
  <si>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</si>
  <si>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</si>
  <si>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</si>
  <si>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</si>
  <si>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</si>
  <si>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</si>
  <si>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</si>
  <si>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</si>
  <si>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</si>
  <si>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</si>
  <si>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</si>
  <si>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</si>
  <si>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</si>
  <si>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</si>
  <si>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</si>
  <si>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</si>
  <si>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</si>
  <si>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</si>
  <si>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</si>
  <si>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</si>
  <si>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</si>
  <si>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</si>
  <si>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</si>
  <si>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</si>
  <si>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</si>
  <si>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</si>
  <si>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</si>
  <si>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</si>
  <si>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</si>
  <si>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</si>
  <si>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</si>
  <si>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</si>
  <si>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</si>
  <si>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</si>
  <si>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</si>
  <si>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</si>
  <si>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</si>
  <si>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</si>
  <si>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</si>
  <si>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</si>
  <si>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</si>
  <si>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</si>
  <si>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</si>
  <si>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</si>
  <si>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</si>
  <si>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</si>
  <si>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</si>
  <si>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</si>
  <si>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</si>
  <si>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</si>
  <si>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</si>
  <si>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</si>
  <si>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</si>
  <si>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</si>
  <si>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</si>
  <si>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</si>
  <si>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</si>
  <si>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</si>
  <si>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</si>
  <si>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</si>
  <si>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</si>
  <si>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</si>
  <si>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</si>
  <si>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</si>
  <si>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</si>
  <si>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</si>
  <si>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</si>
  <si>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</si>
  <si>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</si>
  <si>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</si>
  <si>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</si>
  <si>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</si>
  <si>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</si>
  <si>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</si>
  <si>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</si>
  <si>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</si>
  <si>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</si>
  <si>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</si>
  <si>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</si>
  <si>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</si>
  <si>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</si>
  <si>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</si>
  <si>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</si>
  <si>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</si>
  <si>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</si>
  <si>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</si>
  <si>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</si>
  <si>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</si>
  <si>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</si>
  <si>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</si>
  <si>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</si>
  <si>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</si>
  <si>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</si>
  <si>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</si>
  <si>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</si>
  <si>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</si>
  <si>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</si>
  <si>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</si>
  <si>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</si>
  <si>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</si>
  <si>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</si>
  <si>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</si>
  <si>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</si>
  <si>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</si>
  <si>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</si>
  <si>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</si>
  <si>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</si>
  <si>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</si>
  <si>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</si>
  <si>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</si>
  <si>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</si>
  <si>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</si>
  <si>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</si>
  <si>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</si>
  <si>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</si>
  <si>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</si>
  <si>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</si>
  <si>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</si>
  <si>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</si>
  <si>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</si>
  <si>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</si>
  <si>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</si>
  <si>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</si>
  <si>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</si>
  <si>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</si>
  <si>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</si>
  <si>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</si>
  <si>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</si>
  <si>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</si>
  <si>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</si>
  <si>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</si>
  <si>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</si>
  <si>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</si>
  <si>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</si>
  <si>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</si>
  <si>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</si>
  <si>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</si>
  <si>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</si>
  <si>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</si>
  <si>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</si>
  <si>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</si>
  <si>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</si>
  <si>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</si>
  <si>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</si>
  <si>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</si>
  <si>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</si>
  <si>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</si>
  <si>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</si>
  <si>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</si>
  <si>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</si>
  <si>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</si>
  <si>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</si>
  <si>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</si>
  <si>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</si>
  <si>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</si>
  <si>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</si>
  <si>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</si>
  <si>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</si>
  <si>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</si>
  <si>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</si>
  <si>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</si>
  <si>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</si>
  <si>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</si>
  <si>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</si>
  <si>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</si>
  <si>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</si>
  <si>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</si>
  <si>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</si>
  <si>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</si>
  <si>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</si>
  <si>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</si>
  <si>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</si>
  <si>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</si>
  <si>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</si>
  <si>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</si>
  <si>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</si>
  <si>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</si>
  <si>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</si>
  <si>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</si>
  <si>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</si>
  <si>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</si>
  <si>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</si>
  <si>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</si>
  <si>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</si>
  <si>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</si>
  <si>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</si>
  <si>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</si>
  <si>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</si>
  <si>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</si>
  <si>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</si>
  <si>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</si>
  <si>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</si>
  <si>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</si>
  <si>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</si>
  <si>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</si>
  <si>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</si>
  <si>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</si>
  <si>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</si>
  <si>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</si>
  <si>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</si>
  <si>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</si>
  <si>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</si>
  <si>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</si>
  <si>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</si>
  <si>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</si>
  <si>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</si>
  <si>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</si>
  <si>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</si>
  <si>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</si>
  <si>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</si>
  <si>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</si>
  <si>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</si>
  <si>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</si>
  <si>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</si>
  <si>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</si>
  <si>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</si>
  <si>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</si>
  <si>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</si>
  <si>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</si>
  <si>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</si>
  <si>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</si>
  <si>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</si>
  <si>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</si>
  <si>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</si>
  <si>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</si>
  <si>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</si>
  <si>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</si>
  <si>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</si>
  <si>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</si>
  <si>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</si>
  <si>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</si>
  <si>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</si>
  <si>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</si>
  <si>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</si>
  <si>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</si>
  <si>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</si>
  <si>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</si>
  <si>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</si>
  <si>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</si>
  <si>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</si>
  <si>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</si>
  <si>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</si>
  <si>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</si>
  <si>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</si>
  <si>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</si>
  <si>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</si>
  <si>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</si>
  <si>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</si>
  <si>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</si>
  <si>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</si>
  <si>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</si>
  <si>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</si>
  <si>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</si>
  <si>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</si>
  <si>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</si>
  <si>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</si>
  <si>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</si>
  <si>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</si>
  <si>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</si>
  <si>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</si>
  <si>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</si>
  <si>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</si>
  <si>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</si>
  <si>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</si>
  <si>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</si>
  <si>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</si>
  <si>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</si>
  <si>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</si>
  <si>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</si>
  <si>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</si>
  <si>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</si>
  <si>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</si>
  <si>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</si>
  <si>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</si>
  <si>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</si>
  <si>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</si>
  <si>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</si>
  <si>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</si>
  <si>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</si>
  <si>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</si>
  <si>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</si>
  <si>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</si>
  <si>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</si>
  <si>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</si>
  <si>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</si>
  <si>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</si>
  <si>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</si>
  <si>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</si>
  <si>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</si>
  <si>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</si>
  <si>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</si>
  <si>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</si>
  <si>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</si>
  <si>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</si>
  <si>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</si>
  <si>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</si>
  <si>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</si>
  <si>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</si>
  <si>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</si>
  <si>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</si>
  <si>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</si>
  <si>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</si>
  <si>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</si>
  <si>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</si>
  <si>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</si>
  <si>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</si>
  <si>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</si>
  <si>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</si>
  <si>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</si>
  <si>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</si>
  <si>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</si>
  <si>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</si>
  <si>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</si>
  <si>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</si>
  <si>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</si>
  <si>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</si>
  <si>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</si>
  <si>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</si>
  <si>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</si>
  <si>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</si>
  <si>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</si>
  <si>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</si>
  <si>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</si>
  <si>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</si>
  <si>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</si>
  <si>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</si>
  <si>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</si>
  <si>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</si>
  <si>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</si>
  <si>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</si>
  <si>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</si>
  <si>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</si>
  <si>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</si>
  <si>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</si>
  <si>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</si>
  <si>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</si>
  <si>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</si>
  <si>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</si>
  <si>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</si>
  <si>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</si>
  <si>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</si>
  <si>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</si>
  <si>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</si>
  <si>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</si>
  <si>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</si>
  <si>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</si>
  <si>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</si>
  <si>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</si>
  <si>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</si>
  <si>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</si>
  <si>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</si>
  <si>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</si>
  <si>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</si>
  <si>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</si>
  <si>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</si>
  <si>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</si>
  <si>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</si>
  <si>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</si>
  <si>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</si>
  <si>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</si>
  <si>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</si>
  <si>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</si>
  <si>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</si>
  <si>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</si>
  <si>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</si>
  <si>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</si>
  <si>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</si>
  <si>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</si>
  <si>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</si>
  <si>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</si>
  <si>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</si>
  <si>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</si>
  <si>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</si>
  <si>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</si>
  <si>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</si>
  <si>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</si>
  <si>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</si>
  <si>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</si>
  <si>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</si>
  <si>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</si>
  <si>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</si>
  <si>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</si>
  <si>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</si>
  <si>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</si>
  <si>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</si>
  <si>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</si>
  <si>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</si>
  <si>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</si>
  <si>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</si>
  <si>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</si>
  <si>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</si>
  <si>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</si>
  <si>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</si>
  <si>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</si>
  <si>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</si>
  <si>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</si>
  <si>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</si>
  <si>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</si>
  <si>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</si>
  <si>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</si>
  <si>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</si>
  <si>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</si>
  <si>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</si>
  <si>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</si>
  <si>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</si>
  <si>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</si>
  <si>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</si>
  <si>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</si>
  <si>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</si>
  <si>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</si>
  <si>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</si>
  <si>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</si>
  <si>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</si>
  <si>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</si>
  <si>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</si>
  <si>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</si>
  <si>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</si>
  <si>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</si>
  <si>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</si>
  <si>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</si>
  <si>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</si>
  <si>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</si>
  <si>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</si>
  <si>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</si>
  <si>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</si>
  <si>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</si>
  <si>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</si>
  <si>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</si>
  <si>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</si>
  <si>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</si>
  <si>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</si>
  <si>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</si>
  <si>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</si>
  <si>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</si>
  <si>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</si>
  <si>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</si>
  <si>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</si>
  <si>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</si>
  <si>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</si>
  <si>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</si>
  <si>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</si>
  <si>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</si>
  <si>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</si>
  <si>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</si>
  <si>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</si>
  <si>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</si>
  <si>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</si>
  <si>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</si>
  <si>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</si>
  <si>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</si>
  <si>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</si>
  <si>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</si>
  <si>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</si>
  <si>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</si>
  <si>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</si>
  <si>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</si>
  <si>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</si>
  <si>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</si>
  <si>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</si>
  <si>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</si>
  <si>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</si>
  <si>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</si>
  <si>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</si>
  <si>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</si>
  <si>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</si>
  <si>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</si>
  <si>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</si>
  <si>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</si>
  <si>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</si>
  <si>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</si>
  <si>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</si>
  <si>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</si>
  <si>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</si>
  <si>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</si>
  <si>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</si>
  <si>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</si>
  <si>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</si>
  <si>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</si>
  <si>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</si>
  <si>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</si>
  <si>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</si>
  <si>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</si>
  <si>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</si>
  <si>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</si>
  <si>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</si>
  <si>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</si>
  <si>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</si>
  <si>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</si>
  <si>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</si>
  <si>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</si>
  <si>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</si>
  <si>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</si>
  <si>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</si>
  <si>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</si>
  <si>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</si>
  <si>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</si>
  <si>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</si>
  <si>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</si>
  <si>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</si>
  <si>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</si>
  <si>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</si>
  <si>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</si>
  <si>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</si>
  <si>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</si>
  <si>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</si>
  <si>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</si>
  <si>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</si>
  <si>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</si>
  <si>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</si>
  <si>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</si>
  <si>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</si>
  <si>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</si>
  <si>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</si>
  <si>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</si>
  <si>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</si>
  <si>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</si>
  <si>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</si>
  <si>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</si>
  <si>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</si>
  <si>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</si>
  <si>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</si>
  <si>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</si>
  <si>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</si>
  <si>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</si>
  <si>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</si>
  <si>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</si>
  <si>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</si>
  <si>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</si>
  <si>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</si>
  <si>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</si>
  <si>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</si>
  <si>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</si>
  <si>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</si>
  <si>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</si>
  <si>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</si>
  <si>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</si>
  <si>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</si>
  <si>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</si>
  <si>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</si>
  <si>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</si>
  <si>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</si>
  <si>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</si>
  <si>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</si>
  <si>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</si>
  <si>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</si>
  <si>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</si>
  <si>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</si>
  <si>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</si>
  <si>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</si>
  <si>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</si>
  <si>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</si>
  <si>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</si>
  <si>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</si>
  <si>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</si>
  <si>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</si>
  <si>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</si>
  <si>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</si>
  <si>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</si>
  <si>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</si>
  <si>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</si>
  <si>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</si>
  <si>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</si>
  <si>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</si>
  <si>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</si>
  <si>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</si>
  <si>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</si>
  <si>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</si>
  <si>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</si>
  <si>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</si>
  <si>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</si>
  <si>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</si>
  <si>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</si>
  <si>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</si>
  <si>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</si>
  <si>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</si>
  <si>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</si>
  <si>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</si>
  <si>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</si>
  <si>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</si>
  <si>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</si>
  <si>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</si>
  <si>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</si>
  <si>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</si>
  <si>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</si>
  <si>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</si>
  <si>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</si>
  <si>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</si>
  <si>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</si>
  <si>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</si>
  <si>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</si>
  <si>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</si>
  <si>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</si>
  <si>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</si>
  <si>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</si>
  <si>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</si>
  <si>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</si>
  <si>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</si>
  <si>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</si>
  <si>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</si>
  <si>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</si>
  <si>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</si>
  <si>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</si>
  <si>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</si>
  <si>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</si>
  <si>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</si>
  <si>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</si>
  <si>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</si>
  <si>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</si>
  <si>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</si>
  <si>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PCM-20251023-00000444</t>
  </si>
  <si>
    <t>70 min</t>
  </si>
  <si>
    <t>PCM-20251023-00000379</t>
  </si>
  <si>
    <t>Cell Unavailable // Site have access issue at night time due to site located on hospital (Medical Clinic). access Allowed only 9AM to 9PM. TE Team will check in morning after 9am</t>
  </si>
  <si>
    <t>PCM-20251023-00000462</t>
  </si>
  <si>
    <t>EM team on the way ETA 60 min</t>
  </si>
  <si>
    <t>PCM-20251023-00000476</t>
  </si>
  <si>
    <t xml:space="preserve"> PCM-20250215-00000830 </t>
  </si>
  <si>
    <t>LTE site still down and  site located in aramco area access issue need special permission</t>
  </si>
  <si>
    <t>PCM-20251023-00000435</t>
  </si>
  <si>
    <t xml:space="preserve">60 min </t>
  </si>
  <si>
    <t>no pcm</t>
  </si>
  <si>
    <t>jed0030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</si>
  <si>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</si>
  <si>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</si>
  <si>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</si>
  <si>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</si>
  <si>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</si>
  <si>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</si>
  <si>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</si>
  <si>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</si>
  <si>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</si>
  <si>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60 min</t>
  </si>
  <si>
    <t>PCM-20251023-00000246</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</si>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</sst>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7" dataDxfId="156" headerRowBorderDxfId="154" tableBorderDxfId="155" totalsRowBorderDxfId="153">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1" totalsRowShown="0" headerRowDxfId="64" dataDxfId="63" headerRowBorderDxfId="61" tableBorderDxfId="62">
  <autoFilter ref="A1:L11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290.33458784722461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9.8395994212987716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45953.283013773151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45953.283013773151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45953.283013773151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45953.283013773151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45953.283013773151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45953.283013773151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45953.283013773151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45953.283013773151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45953.283013773151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45953.283013773151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45953.283013773151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45953.283013773151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45953.283013773151</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45953.283013773151</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45953.283013773151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45953.283013773151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45953.283013773151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45953.283013773151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45953.283013773151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45953.283013773151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45953.283013773151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45953.283013773151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45953.283013773151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45953.283013773151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45953.283013773151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45953.283013773151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45953.283013773151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45953.283013773151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45953.283013773151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45953.283013773151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45953.283013773151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45953.283013773151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45953.283013773151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45953.283013773151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45953.283013773151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45953.283013773151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45953.283013773151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45953.283013773151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45953.283013773151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45953.283013773151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45953.283013773151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45953.283013773151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45953.283013773151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45953.283013773151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45953.283013773151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45953.283013773151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45953.283013773151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45953.283013773151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45953.283013773151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45953.283013773151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45953.283013773151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45953.283013773151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45953.283013773151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45953.283013773151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45953.283013773151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45953.283013773151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45953.283013773151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45953.283013773151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45953.283013773151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45953.283013773151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45953.283013773151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45953.283013773151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45953.283013773151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45953.283013773151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45953.283013773151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45953.283013773151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45953.283013773151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45953.283013773151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45953.283013773151</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45953.283013773151</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7B9384C1-489C-47A1-9925-0FDCF0332789}"/>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C9" sqref="C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128.28317581018928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8.7872383101857849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64">
        <v>1</v>
      </c>
      <c r="D5" s="18" t="s">
        <v>27930</v>
      </c>
      <c r="E5" s="116" t="s">
        <v>38998</v>
      </c>
      <c r="F5" s="117">
        <v>45953.263136574074</v>
      </c>
      <c r="G5" s="118">
        <f ca="1">IFERROR(NOW()-F5,"-")</f>
        <v>1.9877199076290708E-2</v>
      </c>
      <c r="H5" s="117">
        <v>45953.256886574076</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45953.283013773151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65"/>
      <c r="E7" s="116"/>
      <c r="F7" s="117"/>
      <c r="G7" s="118">
        <f ca="1">IFERROR(NOW()-F7,"-")</f>
        <v>45953.283013773151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45953.283013773151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45953.283013773151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45953.283013773151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45953.283013773151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45953.283013773151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45953.283013773151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45953.283013773151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45953.283013773151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45953.283013773151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45953.283013773151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45953.283013773151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45953.283013773151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45953.283013773151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45953.283013773151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45953.283013773151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45953.283013773151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45953.283013773151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45953.283013773151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45953.283013773151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45953.283013773151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45953.283013773151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45953.283013773151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45953.283013773151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45953.283013773151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45953.283013773151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45953.283013773151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45953.283013773151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45953.283013773151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45953.283013773151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45953.283013773151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45953.283013773151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45953.283013773151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45953.283013773151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45953.283013773151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45953.283013773151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45953.283013773151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45953.283013773151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45953.283013773151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45953.283013773151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45953.283013773151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45953.283013773151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45953.283013773151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45953.283013773151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45953.283013773151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45953.283013773151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45953.283013773151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45953.283013773151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1"/>
  <sheetViews>
    <sheetView tabSelected="1" workbookViewId="0">
      <selection activeCell="E4" sqref="E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8" ca="1" si="0">IFERROR(NOW()-F2,"-")</f>
        <v>6.3349421296152286E-2</v>
      </c>
      <c r="H2" s="164">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2</v>
      </c>
      <c r="D3" s="18" t="s">
        <v>16282</v>
      </c>
      <c r="E3" s="18" t="s">
        <v>38998</v>
      </c>
      <c r="F3" s="20"/>
      <c r="G3" s="21">
        <f t="shared" ca="1" si="0"/>
        <v>45953.283013773151</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23707</v>
      </c>
      <c r="E4" s="18" t="s">
        <v>38998</v>
      </c>
      <c r="F4" s="20"/>
      <c r="G4" s="21">
        <f t="shared" ca="1" si="0"/>
        <v>45953.283013773151</v>
      </c>
      <c r="H4" s="22">
        <v>45953.269780092596</v>
      </c>
      <c r="I4" s="19" t="str">
        <f>IFERROR(VLOOKUP(D4,DB!A:F,6,0),"")</f>
        <v>SCECO</v>
      </c>
      <c r="J4" s="18" t="str">
        <f>IFERROR(VLOOKUP(D4,DB!A:G,7,0),"")</f>
        <v>Vandalized</v>
      </c>
      <c r="K4" s="47" t="s">
        <v>39091</v>
      </c>
      <c r="L4" s="23" t="str">
        <f>IFERROR(VLOOKUP(D4,DB!A:I,9,0),"")</f>
        <v>Latis</v>
      </c>
    </row>
    <row r="5" spans="1:13" ht="15" customHeight="1">
      <c r="A5" s="19"/>
      <c r="B5" s="64" t="str">
        <f>IFERROR(VLOOKUP(D5,DB!A:K,11,0),"")</f>
        <v/>
      </c>
      <c r="C5" s="18"/>
      <c r="D5" s="18"/>
      <c r="E5" s="18"/>
      <c r="F5" s="20"/>
      <c r="G5" s="21">
        <f t="shared" ca="1" si="0"/>
        <v>45953.283013773151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45953.283013773151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45953.283013773151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45953.283013773151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45953.283013773151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45953.283013773151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45953.283013773151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45953.283013773151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45953.283013773151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45953.283013773151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45953.283013773151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45953.283013773151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45953.283013773151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45953.283013773151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45953.283013773151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45953.283013773151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45953.283013773151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45953.283013773151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45953.283013773151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45953.283013773151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45953.283013773151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45953.283013773151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45953.283013773151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45953.283013773151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ref="G29:G92" ca="1" si="1">IFERROR(NOW()-F29,"-")</f>
        <v>45953.283013773151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45953.283013773151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45953.283013773151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45953.283013773151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45953.283013773151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45953.283013773151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45953.283013773151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45953.283013773151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45953.283013773151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45953.283013773151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45953.283013773151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45953.283013773151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45953.283013773151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45953.283013773151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45953.283013773151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45953.283013773151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45953.283013773151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45953.283013773151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45953.283013773151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45953.283013773151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45953.283013773151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45953.283013773151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45953.283013773151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45953.283013773151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45953.283013773151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45953.283013773151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45953.283013773151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45953.283013773151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45953.283013773151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45953.283013773151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45953.283013773151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45953.283013773151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45953.283013773151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45953.283013773151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45953.283013773151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45953.283013773151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45953.283013773151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45953.283013773151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45953.283013773151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45953.283013773151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45953.283013773151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45953.283013773151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45953.283013773151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45953.283013773151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45953.283013773151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45953.283013773151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45953.283013773151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45953.283013773151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45953.283013773151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45953.283013773151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45953.283013773151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45953.283013773151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45953.283013773151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45953.283013773151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45953.283013773151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45953.283013773151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45953.283013773151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45953.283013773151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45953.283013773151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45953.283013773151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45953.283013773151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45953.283013773151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45953.283013773151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45953.283013773151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ref="G93:G156" ca="1" si="2">IFERROR(NOW()-F93,"-")</f>
        <v>45953.283013773151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45953.283013773151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45953.283013773151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45953.283013773151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45953.283013773151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45953.283013773151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45953.283013773151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45953.283013773151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45953.283013773151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45953.283013773151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45953.283013773151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45953.283013773151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45953.283013773151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45953.283013773151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45953.283013773151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45953.283013773151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45953.283013773151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45953.283013773151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45953.283013773151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45953.283013773151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45953.283013773151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45953.283013773151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45953.283013773151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45953.283013773151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45953.283013773151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45953.283013773151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45953.283013773151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45953.283013773151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45953.283013773151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45953.283013773151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45953.283013773151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45953.283013773151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45953.283013773151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45953.283013773151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45953.283013773151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45953.283013773151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45953.283013773151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45953.283013773151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45953.283013773151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45953.283013773151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45953.283013773151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45953.283013773151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45953.283013773151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45953.283013773151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45953.283013773151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45953.283013773151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45953.283013773151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45953.283013773151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45953.283013773151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45953.283013773151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45953.283013773151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45953.283013773151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45953.283013773151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45953.283013773151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45953.283013773151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45953.283013773151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45953.283013773151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45953.283013773151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45953.283013773151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45953.283013773151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45953.283013773151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45953.283013773151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45953.283013773151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45953.283013773151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ref="G157:G220" ca="1" si="3">IFERROR(NOW()-F157,"-")</f>
        <v>45953.283013773151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45953.283013773151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45953.283013773151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45953.283013773151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45953.283013773151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45953.283013773151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45953.283013773151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45953.283013773151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45953.283013773151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45953.283013773151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45953.283013773151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45953.283013773151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45953.283013773151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45953.283013773151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45953.283013773151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45953.283013773151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45953.283013773151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45953.283013773151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45953.283013773151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45953.283013773151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45953.283013773151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45953.283013773151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45953.283013773151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45953.283013773151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45953.283013773151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45953.283013773151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45953.283013773151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45953.283013773151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45953.283013773151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45953.283013773151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45953.283013773151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45953.283013773151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45953.283013773151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45953.283013773151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45953.283013773151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45953.283013773151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45953.283013773151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45953.283013773151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45953.283013773151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45953.283013773151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45953.283013773151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45953.283013773151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45953.283013773151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45953.283013773151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45953.283013773151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45953.283013773151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45953.283013773151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45953.283013773151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45953.283013773151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45953.283013773151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45953.283013773151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45953.283013773151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45953.283013773151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45953.283013773151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45953.283013773151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45953.283013773151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45953.283013773151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45953.283013773151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45953.283013773151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45953.283013773151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45953.283013773151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45953.283013773151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45953.283013773151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45953.283013773151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ref="G221:G284" ca="1" si="4">IFERROR(NOW()-F221,"-")</f>
        <v>45953.283013773151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45953.283013773151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45953.283013773151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45953.283013773151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45953.283013773151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45953.283013773151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45953.283013773151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45953.283013773151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45953.283013773151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45953.283013773151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45953.283013773151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45953.283013773151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45953.283013773151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45953.283013773151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45953.283013773151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45953.283013773151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45953.283013773151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45953.283013773151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45953.283013773151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45953.283013773151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45953.283013773151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45953.283013773151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45953.283013773151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45953.283013773151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45953.283013773151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45953.283013773151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45953.283013773151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45953.283013773151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45953.283013773151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45953.283013773151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45953.283013773151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45953.283013773151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45953.283013773151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45953.283013773151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45953.283013773151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45953.283013773151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45953.283013773151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45953.283013773151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45953.283013773151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45953.283013773151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45953.283013773151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45953.283013773151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45953.283013773151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45953.283013773151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45953.283013773151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45953.283013773151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45953.283013773151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45953.283013773151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45953.283013773151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45953.283013773151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45953.283013773151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45953.283013773151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45953.283013773151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45953.283013773151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45953.283013773151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45953.283013773151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45953.283013773151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45953.283013773151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45953.283013773151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45953.283013773151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45953.283013773151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45953.283013773151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45953.283013773151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45953.283013773151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ref="G285:G348" ca="1" si="5">IFERROR(NOW()-F285,"-")</f>
        <v>45953.283013773151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45953.283013773151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45953.283013773151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45953.283013773151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45953.283013773151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45953.283013773151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45953.283013773151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45953.283013773151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45953.283013773151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45953.283013773151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45953.283013773151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45953.283013773151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45953.283013773151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45953.283013773151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45953.283013773151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45953.283013773151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45953.283013773151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45953.283013773151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45953.283013773151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45953.283013773151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45953.283013773151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45953.283013773151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45953.283013773151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45953.283013773151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45953.283013773151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45953.283013773151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45953.283013773151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45953.283013773151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45953.283013773151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45953.283013773151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45953.283013773151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45953.283013773151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45953.283013773151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45953.283013773151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45953.283013773151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45953.283013773151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45953.283013773151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45953.283013773151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45953.283013773151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45953.283013773151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45953.283013773151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45953.283013773151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45953.283013773151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45953.283013773151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45953.283013773151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45953.283013773151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45953.283013773151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45953.283013773151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45953.283013773151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45953.283013773151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45953.283013773151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45953.283013773151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45953.283013773151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45953.283013773151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45953.283013773151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45953.283013773151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45953.283013773151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45953.283013773151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45953.283013773151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45953.283013773151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45953.283013773151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45953.283013773151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45953.283013773151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45953.283013773151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ref="G349:G412" ca="1" si="6">IFERROR(NOW()-F349,"-")</f>
        <v>45953.283013773151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45953.283013773151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45953.283013773151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45953.283013773151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45953.283013773151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45953.283013773151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45953.283013773151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45953.283013773151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45953.283013773151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45953.283013773151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45953.283013773151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45953.283013773151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45953.283013773151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45953.283013773151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45953.283013773151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45953.283013773151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45953.283013773151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45953.283013773151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45953.283013773151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45953.283013773151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45953.283013773151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45953.283013773151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45953.283013773151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45953.283013773151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45953.283013773151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45953.283013773151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45953.283013773151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45953.283013773151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45953.283013773151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45953.283013773151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45953.283013773151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45953.283013773151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45953.283013773151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45953.283013773151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45953.283013773151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45953.283013773151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45953.283013773151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45953.283013773151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45953.283013773151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45953.283013773151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45953.283013773151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45953.283013773151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45953.283013773151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45953.283013773151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45953.283013773151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45953.283013773151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45953.283013773151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45953.283013773151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45953.283013773151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45953.283013773151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45953.283013773151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45953.283013773151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45953.283013773151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45953.283013773151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45953.283013773151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45953.283013773151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45953.283013773151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45953.283013773151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45953.283013773151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45953.283013773151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45953.283013773151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45953.283013773151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45953.283013773151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45953.283013773151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ref="G413:G476" ca="1" si="7">IFERROR(NOW()-F413,"-")</f>
        <v>45953.283013773151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45953.283013773151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45953.283013773151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45953.283013773151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45953.283013773151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45953.283013773151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45953.283013773151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45953.283013773151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45953.283013773151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45953.283013773151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45953.283013773151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45953.283013773151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45953.283013773151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45953.283013773151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45953.283013773151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45953.283013773151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45953.283013773151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45953.283013773151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45953.283013773151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45953.283013773151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45953.283013773151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45953.283013773151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45953.283013773151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45953.283013773151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45953.283013773151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45953.283013773151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45953.283013773151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45953.283013773151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45953.283013773151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45953.283013773151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45953.283013773151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45953.283013773151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45953.283013773151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45953.283013773151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45953.283013773151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45953.283013773151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45953.283013773151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45953.283013773151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45953.283013773151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45953.283013773151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45953.283013773151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45953.283013773151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45953.283013773151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45953.283013773151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45953.283013773151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45953.283013773151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45953.283013773151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45953.283013773151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45953.283013773151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45953.283013773151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45953.283013773151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45953.283013773151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45953.283013773151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45953.283013773151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45953.283013773151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45953.283013773151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45953.283013773151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45953.283013773151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45953.283013773151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45953.283013773151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45953.283013773151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45953.283013773151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45953.283013773151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45953.283013773151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ref="G477:G540" ca="1" si="8">IFERROR(NOW()-F477,"-")</f>
        <v>45953.283013773151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45953.283013773151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45953.283013773151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45953.283013773151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45953.283013773151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45953.283013773151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45953.283013773151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45953.283013773151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45953.283013773151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45953.283013773151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45953.283013773151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45953.283013773151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45953.283013773151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45953.283013773151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45953.283013773151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45953.283013773151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45953.283013773151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45953.283013773151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45953.283013773151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45953.283013773151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45953.283013773151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45953.283013773151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45953.283013773151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45953.283013773151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45953.283013773151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45953.283013773151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45953.283013773151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45953.283013773151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45953.283013773151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45953.283013773151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45953.283013773151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45953.283013773151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45953.283013773151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45953.283013773151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45953.283013773151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45953.283013773151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45953.283013773151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45953.283013773151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45953.283013773151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45953.283013773151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45953.283013773151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45953.283013773151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45953.283013773151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45953.283013773151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45953.283013773151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45953.283013773151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45953.283013773151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45953.283013773151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45953.283013773151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45953.283013773151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45953.283013773151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45953.283013773151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45953.283013773151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45953.283013773151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45953.283013773151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45953.283013773151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45953.283013773151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45953.283013773151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45953.283013773151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45953.283013773151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45953.283013773151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45953.283013773151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45953.283013773151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45953.283013773151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ref="G541:G604" ca="1" si="9">IFERROR(NOW()-F541,"-")</f>
        <v>45953.283013773151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45953.283013773151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45953.283013773151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45953.283013773151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45953.283013773151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45953.283013773151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45953.283013773151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45953.283013773151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45953.283013773151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45953.283013773151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45953.283013773151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45953.283013773151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45953.283013773151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45953.283013773151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45953.283013773151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45953.283013773151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45953.283013773151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45953.283013773151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45953.283013773151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45953.283013773151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45953.283013773151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45953.283013773151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45953.283013773151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45953.283013773151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45953.283013773151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45953.283013773151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45953.283013773151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45953.283013773151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45953.283013773151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45953.283013773151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45953.283013773151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45953.283013773151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45953.283013773151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45953.283013773151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45953.283013773151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45953.283013773151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45953.283013773151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45953.283013773151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45953.283013773151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45953.283013773151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45953.283013773151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45953.283013773151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45953.283013773151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45953.283013773151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45953.283013773151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45953.283013773151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45953.283013773151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45953.283013773151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45953.283013773151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45953.283013773151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45953.283013773151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45953.283013773151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45953.283013773151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45953.283013773151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45953.283013773151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45953.283013773151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45953.283013773151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45953.283013773151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45953.283013773151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45953.283013773151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45953.283013773151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45953.283013773151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45953.283013773151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45953.283013773151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ref="G605:G668" ca="1" si="10">IFERROR(NOW()-F605,"-")</f>
        <v>45953.283013773151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45953.283013773151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45953.283013773151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45953.283013773151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45953.283013773151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45953.283013773151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45953.283013773151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45953.283013773151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45953.283013773151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45953.283013773151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45953.283013773151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45953.283013773151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45953.283013773151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45953.283013773151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45953.283013773151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45953.283013773151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45953.283013773151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45953.283013773151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45953.283013773151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45953.283013773151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45953.283013773151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45953.283013773151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45953.283013773151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45953.283013773151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45953.283013773151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45953.283013773151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45953.283013773151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45953.283013773151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45953.283013773151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45953.283013773151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45953.283013773151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45953.283013773151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45953.283013773151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45953.283013773151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45953.283013773151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45953.283013773151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45953.283013773151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45953.283013773151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45953.283013773151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45953.283013773151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45953.283013773151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45953.283013773151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45953.283013773151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45953.283013773151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45953.283013773151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45953.283013773151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45953.283013773151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45953.283013773151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45953.283013773151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45953.283013773151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45953.283013773151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45953.283013773151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45953.283013773151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45953.283013773151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45953.283013773151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45953.283013773151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45953.283013773151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45953.283013773151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45953.283013773151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45953.283013773151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45953.283013773151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45953.283013773151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45953.283013773151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45953.283013773151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ref="G669:G732" ca="1" si="11">IFERROR(NOW()-F669,"-")</f>
        <v>45953.283013773151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45953.283013773151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45953.283013773151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45953.283013773151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45953.283013773151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45953.283013773151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45953.283013773151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45953.283013773151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45953.283013773151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45953.283013773151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45953.283013773151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45953.283013773151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45953.283013773151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45953.283013773151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45953.283013773151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45953.283013773151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45953.283013773151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45953.283013773151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45953.283013773151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45953.283013773151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45953.283013773151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45953.283013773151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45953.283013773151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45953.283013773151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45953.283013773151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45953.283013773151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45953.283013773151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45953.283013773151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45953.283013773151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45953.283013773151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45953.283013773151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45953.283013773151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45953.283013773151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45953.283013773151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45953.283013773151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45953.283013773151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45953.283013773151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45953.283013773151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45953.283013773151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45953.283013773151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45953.283013773151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45953.283013773151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45953.283013773151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45953.283013773151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45953.283013773151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45953.283013773151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45953.283013773151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45953.283013773151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45953.283013773151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45953.283013773151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45953.283013773151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45953.283013773151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45953.283013773151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45953.283013773151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45953.283013773151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45953.283013773151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45953.283013773151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45953.283013773151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45953.283013773151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45953.283013773151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45953.283013773151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45953.283013773151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45953.283013773151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45953.283013773151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ref="G733:G796" ca="1" si="12">IFERROR(NOW()-F733,"-")</f>
        <v>45953.283013773151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45953.283013773151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45953.283013773151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45953.283013773151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45953.283013773151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45953.283013773151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45953.283013773151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45953.283013773151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45953.283013773151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45953.283013773151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45953.283013773151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45953.283013773151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45953.283013773151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45953.283013773151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45953.283013773151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45953.283013773151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45953.283013773151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45953.283013773151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45953.283013773151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45953.283013773151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45953.283013773151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45953.283013773151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45953.283013773151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45953.283013773151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45953.283013773151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45953.283013773151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45953.283013773151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45953.283013773151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45953.283013773151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45953.283013773151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45953.283013773151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45953.283013773151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45953.283013773151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45953.283013773151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45953.283013773151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45953.283013773151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45953.283013773151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45953.283013773151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45953.283013773151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45953.283013773151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45953.283013773151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45953.283013773151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45953.283013773151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45953.283013773151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45953.283013773151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45953.283013773151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45953.283013773151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45953.283013773151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45953.283013773151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45953.283013773151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45953.283013773151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45953.283013773151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45953.283013773151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45953.283013773151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45953.283013773151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45953.283013773151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45953.283013773151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45953.283013773151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45953.283013773151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45953.283013773151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45953.283013773151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45953.283013773151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45953.283013773151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45953.283013773151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ref="G797:G860" ca="1" si="13">IFERROR(NOW()-F797,"-")</f>
        <v>45953.283013773151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45953.283013773151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45953.283013773151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45953.283013773151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45953.283013773151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45953.283013773151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45953.283013773151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45953.283013773151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45953.283013773151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45953.283013773151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45953.283013773151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45953.283013773151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45953.283013773151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45953.283013773151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45953.283013773151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45953.283013773151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45953.283013773151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45953.283013773151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45953.283013773151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45953.283013773151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45953.283013773151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45953.283013773151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45953.283013773151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45953.283013773151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45953.283013773151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45953.283013773151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45953.283013773151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45953.283013773151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45953.283013773151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45953.283013773151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45953.283013773151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45953.283013773151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45953.283013773151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45953.283013773151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45953.283013773151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45953.283013773151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45953.283013773151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45953.283013773151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45953.283013773151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45953.283013773151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45953.283013773151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45953.283013773151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45953.283013773151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45953.283013773151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45953.283013773151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45953.283013773151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45953.283013773151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45953.283013773151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45953.283013773151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45953.283013773151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45953.283013773151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45953.283013773151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45953.283013773151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45953.283013773151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45953.283013773151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45953.283013773151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45953.283013773151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45953.283013773151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45953.283013773151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45953.283013773151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45953.283013773151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45953.283013773151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45953.283013773151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45953.283013773151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ref="G861:G924" ca="1" si="14">IFERROR(NOW()-F861,"-")</f>
        <v>45953.283013773151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45953.283013773151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45953.283013773151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45953.283013773151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45953.283013773151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45953.283013773151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45953.283013773151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45953.283013773151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45953.283013773151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45953.283013773151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45953.283013773151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45953.283013773151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45953.283013773151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45953.283013773151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45953.283013773151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45953.283013773151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45953.283013773151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45953.283013773151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45953.283013773151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45953.283013773151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45953.283013773151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45953.283013773151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45953.283013773151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45953.283013773151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45953.283013773151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45953.283013773151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45953.283013773151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45953.283013773151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45953.283013773151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45953.283013773151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45953.283013773151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45953.283013773151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45953.283013773151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45953.283013773151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45953.283013773151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45953.283013773151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45953.283013773151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45953.283013773151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45953.283013773151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45953.283013773151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45953.283013773151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45953.283013773151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45953.283013773151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45953.283013773151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45953.283013773151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45953.283013773151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45953.283013773151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45953.283013773151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45953.283013773151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45953.283013773151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45953.283013773151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45953.283013773151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45953.283013773151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45953.283013773151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45953.283013773151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45953.283013773151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45953.283013773151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45953.283013773151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45953.283013773151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45953.283013773151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45953.283013773151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45953.283013773151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45953.283013773151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45953.283013773151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ref="G925:G988" ca="1" si="15">IFERROR(NOW()-F925,"-")</f>
        <v>45953.283013773151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45953.283013773151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45953.283013773151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45953.283013773151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45953.283013773151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45953.283013773151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45953.283013773151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45953.283013773151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45953.283013773151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45953.283013773151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45953.283013773151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45953.283013773151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45953.283013773151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45953.283013773151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45953.283013773151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45953.283013773151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45953.283013773151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45953.283013773151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45953.283013773151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45953.283013773151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45953.283013773151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45953.283013773151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45953.283013773151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45953.283013773151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45953.283013773151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45953.283013773151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45953.283013773151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45953.283013773151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45953.283013773151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45953.283013773151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45953.283013773151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45953.283013773151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45953.283013773151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45953.283013773151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45953.283013773151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45953.283013773151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45953.283013773151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45953.283013773151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45953.283013773151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45953.283013773151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45953.283013773151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45953.283013773151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45953.283013773151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45953.283013773151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45953.283013773151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45953.283013773151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45953.283013773151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45953.283013773151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45953.283013773151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45953.283013773151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45953.283013773151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45953.283013773151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45953.283013773151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45953.283013773151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45953.283013773151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45953.283013773151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45953.283013773151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45953.283013773151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45953.283013773151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45953.283013773151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45953.283013773151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45953.283013773151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45953.283013773151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45953.283013773151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ref="G989:G1052" ca="1" si="16">IFERROR(NOW()-F989,"-")</f>
        <v>45953.283013773151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45953.283013773151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45953.283013773151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45953.283013773151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45953.283013773151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45953.283013773151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45953.283013773151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45953.283013773151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45953.283013773151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45953.283013773151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45953.283013773151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45953.283013773151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45953.283013773151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45953.283013773151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45953.283013773151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45953.283013773151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45953.283013773151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45953.283013773151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45953.283013773151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45953.283013773151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45953.283013773151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45953.283013773151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45953.283013773151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45953.283013773151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45953.283013773151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45953.283013773151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45953.283013773151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45953.283013773151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45953.283013773151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45953.283013773151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45953.283013773151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45953.283013773151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45953.283013773151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45953.283013773151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45953.283013773151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45953.283013773151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45953.283013773151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45953.283013773151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45953.283013773151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45953.283013773151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45953.283013773151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45953.283013773151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45953.283013773151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45953.283013773151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45953.283013773151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45953.283013773151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45953.283013773151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45953.283013773151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45953.283013773151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45953.283013773151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45953.283013773151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45953.283013773151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45953.283013773151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45953.283013773151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45953.283013773151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45953.283013773151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45953.283013773151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45953.283013773151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45953.283013773151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45953.283013773151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45953.283013773151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45953.283013773151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45953.283013773151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45953.283013773151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ref="G1053:G1116" ca="1" si="17">IFERROR(NOW()-F1053,"-")</f>
        <v>45953.283013773151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45953.283013773151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45953.283013773151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45953.283013773151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45953.283013773151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45953.283013773151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45953.283013773151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45953.283013773151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45953.283013773151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45953.283013773151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45953.283013773151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45953.283013773151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45953.283013773151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45953.283013773151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45953.283013773151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45953.283013773151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45953.283013773151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45953.283013773151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45953.283013773151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45953.283013773151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45953.283013773151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45953.283013773151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45953.283013773151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45953.283013773151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45953.283013773151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45953.283013773151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45953.283013773151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45953.283013773151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45953.283013773151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45953.283013773151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45953.283013773151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45953.283013773151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45953.283013773151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45953.283013773151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45953.283013773151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45953.283013773151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45953.283013773151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45953.283013773151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45953.283013773151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45953.283013773151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45953.283013773151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45953.283013773151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45953.283013773151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45953.283013773151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45953.283013773151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45953.283013773151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45953.283013773151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45953.283013773151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45953.283013773151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45953.283013773151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45953.283013773151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45953.283013773151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45953.283013773151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45953.283013773151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45953.283013773151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45953.283013773151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45953.283013773151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45953.283013773151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45953.283013773151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45953.283013773151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45953.283013773151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45953.283013773151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45953.283013773151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45953.283013773151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ref="G1117:G1131" ca="1" si="18">IFERROR(NOW()-F1117,"-")</f>
        <v>45953.283013773151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45953.283013773151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45953.283013773151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45953.283013773151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45953.283013773151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45953.283013773151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45953.283013773151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45953.283013773151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45953.283013773151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45953.283013773151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45953.283013773151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45953.283013773151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45953.283013773151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45953.283013773151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45953.283013773151</v>
      </c>
      <c r="H1131" s="22"/>
      <c r="I1131" s="19" t="str">
        <f>IFERROR(VLOOKUP(D1131,DB!A:F,6,0),"")</f>
        <v/>
      </c>
      <c r="J1131" s="18" t="str">
        <f>IFERROR(VLOOKUP(D1131,DB!A:G,7,0),"")</f>
        <v/>
      </c>
      <c r="K1131" s="47"/>
      <c r="L1131" s="23" t="str">
        <f>IFERROR(VLOOKUP(D1131,DB!A:I,9,0),"")</f>
        <v/>
      </c>
    </row>
  </sheetData>
  <dataValidations count="2">
    <dataValidation allowBlank="1" showInputMessage="1" showErrorMessage="1" sqref="E1" xr:uid="{5914219A-CB83-432D-936A-CC0CB6F3982A}"/>
    <dataValidation type="list" allowBlank="1" showInputMessage="1" showErrorMessage="1" sqref="E2:E11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249.80229618055455</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34214</v>
      </c>
      <c r="E3" s="100" t="s">
        <v>38998</v>
      </c>
      <c r="F3" s="125">
        <v>45953.256249999999</v>
      </c>
      <c r="G3" s="126">
        <f ca="1">IFERROR(NOW()-F3,"")</f>
        <v>2.6763773152197246E-2</v>
      </c>
      <c r="H3" s="125">
        <v>45953.250613425924</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39098</v>
      </c>
      <c r="E4" s="100" t="s">
        <v>39079</v>
      </c>
      <c r="F4" s="125"/>
      <c r="G4" s="126">
        <f ca="1">IFERROR(NOW()-F4,"")</f>
        <v>45953.283013773151</v>
      </c>
      <c r="H4" s="125">
        <v>45953.265231481484</v>
      </c>
      <c r="I4" s="121" t="str">
        <f>IFERROR(VLOOKUP(D4,DB!A:F,6,0),"")</f>
        <v>SCECO</v>
      </c>
      <c r="J4" s="121" t="str">
        <f>IFERROR(VLOOKUP(D4,DB!A:G,7,0),"")</f>
        <v>In progress</v>
      </c>
      <c r="K4" s="127" t="s">
        <v>39096</v>
      </c>
      <c r="L4" s="123" t="str">
        <f>IFERROR(VLOOKUP(D4,DB!A:I,9,0),"")</f>
        <v>Latis</v>
      </c>
    </row>
    <row r="5" spans="1:16" ht="15" customHeight="1">
      <c r="A5" s="121"/>
      <c r="B5" s="121" t="str">
        <f>IFERROR(VLOOKUP(D5,DB!A:K,11,0),"")</f>
        <v/>
      </c>
      <c r="C5" s="122"/>
      <c r="D5" s="123"/>
      <c r="E5" s="100"/>
      <c r="F5" s="125"/>
      <c r="G5" s="126">
        <f ca="1">IFERROR(NOW()-F5,"")</f>
        <v>45953.283013773151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45953.283013773151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45953.283013773151</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45953.283013773151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45953.283013773151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45953.283013773151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45953.283013773151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45953.283013773151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45953.283013773151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45953.283013773151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45953.283013773151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45953.283013773151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45953.283013773151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45953.283013773151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45953.283013773151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45953.283013773151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45953.283013773151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45953.283013773151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45953.283013773151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45953.283013773151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45953.283013773151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45953.283013773151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45953.283013773151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45953.283013773151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45953.283013773151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45953.283013773151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45953.283013773151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45953.283013773151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45953.283013773151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45953.283013773151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45953.283013773151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45953.283013773151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45953.283013773151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45953.283013773151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45953.283013773151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45953.283013773151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45953.283013773151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45953.283013773151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45953.283013773151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45953.283013773151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45953.283013773151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45953.283013773151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45953.283013773151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45953.283013773151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45953.283013773151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45953.283013773151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45953.283013773151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45953.283013773151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45953.283013773151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45953.283013773151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45953.283013773151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45953.283013773151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45953.283013773151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45953.283013773151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45953.283013773151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45953.283013773151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45953.283013773151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45953.283013773151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45953.283013773151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45953.283013773151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45953.283013773151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45953.283013773151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45953.283013773151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45953.283013773151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45953.283013773151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45953.283013773151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45953.283013773151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45953.283013773151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45953.283013773151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45953.283013773151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45953.283013773151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45953.283013773151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45953.283013773151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45953.283013773151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45953.283013773151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45953.283013773151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45953.283013773151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45953.283013773151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45953.283013773151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45953.283013773151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45953.283013773151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45953.283013773151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45953.283013773151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45953.283013773151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45953.283013773151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45953.283013773151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45953.283013773151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45953.283013773151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45953.283013773151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45953.283013773151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45953.283013773151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45953.283013773151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45953.283013773151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45953.283013773151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45953.283013773151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45953.283013773151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45953.283013773151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45953.283013773151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45953.283013773151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45953.283013773151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45953.283013773151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45953.283013773151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45953.283013773151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45953.283013773151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45953.283013773151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45953.283013773151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45953.283013773151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45953.283013773151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45953.283013773151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45953.283013773151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45953.283013773151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45953.283013773151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45953.283013773151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45953.283013773151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45953.283013773151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45953.283013773151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45953.283013773151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45953.283013773151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45953.283013773151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45953.283013773151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45953.283013773151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45953.283013773151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45953.283013773151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45953.283013773151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45953.283013773151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45953.283013773151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45953.283013773151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45953.283013773151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45953.283013773151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45953.283013773151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45953.283013773151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45953.283013773151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45953.283013773151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45953.283013773151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45953.283013773151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45953.283013773151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45953.283013773151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45953.283013773151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45953.283013773151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45953.283013773151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45953.283013773151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45953.283013773151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45953.283013773151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45953.283013773151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45953.283013773151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45953.283013773151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45953.283013773151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45953.283013773151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45953.283013773151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45953.283013773151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45953.283013773151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45953.283013773151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45953.283013773151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45953.283013773151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45953.283013773151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45953.283013773151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45953.283013773151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45953.283013773151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45953.283013773151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45953.283013773151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45953.283013773151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45953.283013773151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45953.283013773151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45953.283013773151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45953.283013773151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45953.283013773151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45953.283013773151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45953.283013773151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45953.283013773151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45953.283013773151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45953.283013773151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45953.283013773151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45953.283013773151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45953.283013773151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45953.283013773151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45953.283013773151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45953.283013773151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45953.283013773151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45953.283013773151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45953.283013773151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45953.283013773151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45953.283013773151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45953.283013773151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45953.283013773151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45953.283013773151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45953.283013773151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45953.283013773151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45953.283013773151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45953.283013773151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45953.283013773151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45953.283013773151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45953.283013773151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45953.283013773151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45953.283013773151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45953.283013773151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45953.283013773151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45953.283013773151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45953.283013773151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45953.283013773151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45953.283013773151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45953.283013773151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45953.283013773151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45953.283013773151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45953.283013773151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45953.283013773151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45953.283013773151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45953.283013773151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45953.283013773151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45953.283013773151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45953.283013773151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45953.283013773151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45953.283013773151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45953.283013773151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45953.283013773151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45953.283013773151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45953.283013773151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45953.283013773151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45953.283013773151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45953.283013773151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45953.283013773151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45953.283013773151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45953.283013773151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45953.283013773151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45953.283013773151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45953.283013773151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45953.283013773151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45953.283013773151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45953.283013773151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45953.283013773151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45953.283013773151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45953.283013773151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45953.283013773151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45953.283013773151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45953.283013773151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45953.283013773151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45953.283013773151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45953.283013773151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45953.283013773151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45953.283013773151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45953.283013773151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45953.283013773151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45953.283013773151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45953.283013773151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45953.283013773151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45953.283013773151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45953.283013773151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45953.283013773151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45953.283013773151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45953.283013773151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45953.283013773151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45953.283013773151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45953.283013773151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45953.283013773151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45953.283013773151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45953.283013773151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45953.283013773151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45953.283013773151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45953.283013773151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45953.283013773151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45953.283013773151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45953.283013773151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45953.283013773151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45953.283013773151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45953.283013773151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45953.283013773151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45953.283013773151</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45953.283013773151</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61.450953587962431</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27.094136458334106</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8.5114396990757086</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4.6219026620383374</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2</v>
      </c>
      <c r="D6" s="154" t="s">
        <v>36318</v>
      </c>
      <c r="E6" s="154" t="s">
        <v>38998</v>
      </c>
      <c r="F6" s="155">
        <v>45953.053460648145</v>
      </c>
      <c r="G6" s="156">
        <f ca="1">IFERROR(NOW()-F6,"")</f>
        <v>0.22955312500562286</v>
      </c>
      <c r="H6" s="155">
        <v>45953.046793981484</v>
      </c>
      <c r="I6" s="154" t="str">
        <f>IFERROR(VLOOKUP(D6,DB!A:F,6,0),"")</f>
        <v>Generator-SG</v>
      </c>
      <c r="J6" s="154" t="str">
        <f>IFERROR(VLOOKUP(D6,DB!A:G,7,0),"")</f>
        <v>Vandalized</v>
      </c>
      <c r="K6" s="154" t="s">
        <v>39108</v>
      </c>
      <c r="L6" s="154" t="str">
        <f>IFERROR(VLOOKUP(D6,DB!A:I,9,0),"")</f>
        <v>Latis</v>
      </c>
    </row>
    <row r="7" spans="1:13" ht="15">
      <c r="A7" s="161"/>
      <c r="B7" s="161" t="str">
        <f>IFERROR(VLOOKUP(D7,DB!A:K,11,0),"")</f>
        <v/>
      </c>
      <c r="C7" s="161"/>
      <c r="D7" s="161"/>
      <c r="E7" s="161"/>
      <c r="F7" s="162"/>
      <c r="G7" s="163">
        <f ca="1">IFERROR(NOW()-F7,"")</f>
        <v>45953.283013773151</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45953.283013773151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45953.283013773151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45953.283013773151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45953.283013773151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45953.283013773151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45953.283013773151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45953.283013773151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45953.283013773151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45953.283013773151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45953.283013773151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45953.283013773151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45953.283013773151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45953.283013773151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45953.283013773151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45953.283013773151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45953.283013773151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45953.283013773151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45953.283013773151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45953.283013773151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45953.283013773151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45953.283013773151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45953.283013773151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45953.283013773151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45953.283013773151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45953.283013773151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45953.283013773151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45953.283013773151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45953.283013773151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45953.283013773151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45953.283013773151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45953.283013773151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45953.283013773151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45953.283013773151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45953.283013773151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45953.283013773151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45953.283013773151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45953.283013773151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45953.283013773151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45953.283013773151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45953.283013773151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45953.283013773151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45953.283013773151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45953.283013773151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45953.283013773151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45953.283013773151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45953.283013773151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45953.283013773151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45953.283013773151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45953.283013773151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45953.283013773151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45953.283013773151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45953.283013773151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45953.283013773151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45953.283013773151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45953.283013773151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45953.283013773151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45953.283013773151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45953.283013773151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45953.283013773151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45953.283013773151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45953.283013773151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45953.283013773151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45953.283013773151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45953.283013773151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45953.283013773151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45953.283013773151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45953.283013773151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45953.283013773151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45953.283013773151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45953.283013773151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45953.283013773151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45953.283013773151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45953.283013773151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45953.283013773151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45953.283013773151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45953.283013773151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45953.283013773151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45953.283013773151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45953.283013773151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45953.283013773151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45953.283013773151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45953.283013773151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45953.283013773151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45953.283013773151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45953.283013773151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45953.283013773151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45953.283013773151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45953.283013773151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45953.283013773151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45953.283013773151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45953.283013773151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45953.283013773151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45953.283013773151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45953.283013773151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45953.283013773151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45953.283013773151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45953.283013773151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45953.283013773151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45953.283013773151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45953.283013773151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45953.283013773151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45953.283013773151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45953.283013773151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45953.283013773151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45953.283013773151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45953.283013773151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45953.283013773151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45953.283013773151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45953.283013773151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45953.283013773151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45953.283013773151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45953.283013773151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45953.283013773151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45953.283013773151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45953.283013773151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45953.283013773151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45953.283013773151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45953.283013773151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45953.283013773151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45953.283013773151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45953.283013773151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45953.283013773151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45953.283013773151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45953.283013773151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45953.283013773151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45953.283013773151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45953.283013773151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45953.283013773151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45953.283013773151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45953.283013773151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45953.283013773151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45953.283013773151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45953.283013773151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45953.283013773151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45953.283013773151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45953.283013773151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45953.283013773151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45953.283013773151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45953.283013773151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45953.283013773151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45953.283013773151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45953.283013773151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45953.283013773151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45953.283013773151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45953.283013773151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45953.283013773151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45953.283013773151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45953.283013773151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45953.283013773151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45953.283013773151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45953.283013773151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45953.283013773151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45953.283013773151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45953.283013773151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45953.283013773151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45953.283013773151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45953.283013773151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45953.283013773151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45953.283013773151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45953.283013773151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45953.283013773151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45953.283013773151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45953.283013773151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45953.283013773151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45953.283013773151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45953.283013773151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45953.283013773151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45953.283013773151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45953.283013773151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45953.283013773151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45953.283013773151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45953.283013773151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45953.283013773151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45953.283013773151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45953.283013773151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45953.283013773151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45953.283013773151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45953.283013773151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45953.283013773151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45953.283013773151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45953.283013773151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45953.283013773151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45953.283013773151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45953.283013773151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45953.283013773151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45953.283013773151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45953.283013773151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45953.283013773151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45953.283013773151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45953.283013773151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45953.283013773151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45953.283013773151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45953.283013773151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45953.283013773151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45953.283013773151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45953.283013773151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45953.283013773151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45953.283013773151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45953.283013773151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45953.283013773151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45953.283013773151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45953.283013773151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45953.283013773151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45953.283013773151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45953.283013773151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45953.283013773151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45953.283013773151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45953.283013773151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45953.283013773151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45953.283013773151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45953.283013773151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45953.283013773151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45953.283013773151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45953.283013773151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45953.283013773151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45953.283013773151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45953.283013773151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45953.283013773151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45953.283013773151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45953.283013773151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45953.283013773151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45953.283013773151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45953.283013773151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45953.283013773151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45953.283013773151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45953.283013773151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45953.283013773151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45953.283013773151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45953.283013773151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45953.283013773151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45953.283013773151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45953.283013773151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45953.283013773151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45953.283013773151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45953.283013773151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45953.283013773151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45953.283013773151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45953.283013773151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45953.283013773151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45953.283013773151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45953.283013773151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45953.283013773151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45953.283013773151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45953.283013773151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45953.283013773151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45953.283013773151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45953.283013773151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45953.283013773151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45953.283013773151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45953.283013773151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45953.283013773151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45953.283013773151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45953.283013773151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45953.283013773151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45953.283013773151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45953.283013773151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45953.283013773151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45953.283013773151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45953.283013773151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45953.283013773151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45953.283013773151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45953.283013773151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45953.283013773151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45953.283013773151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45953.283013773151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45953.283013773151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45953.283013773151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45953.283013773151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45953.283013773151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45953.283013773151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45953.283013773151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45953.283013773151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45953.283013773151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45953.283013773151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45953.283013773151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45953.283013773151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45953.283013773151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45953.283013773151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45953.283013773151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45953.283013773151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45953.283013773151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45953.283013773151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45953.283013773151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45953.283013773151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45953.283013773151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45953.283013773151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45953.283013773151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45953.283013773151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45953.283013773151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45953.283013773151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45953.283013773151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45953.283013773151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45953.283013773151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45953.283013773151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45953.283013773151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45953.283013773151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45953.283013773151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45953.283013773151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45953.283013773151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45953.283013773151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45953.283013773151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45953.283013773151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45953.283013773151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45953.283013773151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45953.283013773151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45953.283013773151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45953.283013773151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45953.283013773151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45953.283013773151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45953.283013773151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45953.283013773151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45953.283013773151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45953.283013773151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45953.283013773151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45953.283013773151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45953.283013773151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45953.283013773151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45953.283013773151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45953.283013773151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45953.283013773151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45953.283013773151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45953.283013773151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45953.283013773151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45953.283013773151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45953.283013773151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45953.283013773151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45953.283013773151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45953.283013773151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45953.283013773151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45953.283013773151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45953.283013773151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45953.283013773151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45953.283013773151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45953.283013773151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45953.283013773151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45953.283013773151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45953.283013773151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45953.283013773151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45953.283013773151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45953.283013773151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45953.283013773151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45953.283013773151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45953.283013773151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45953.283013773151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45953.283013773151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45953.283013773151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45953.283013773151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45953.283013773151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45953.283013773151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45953.283013773151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45953.283013773151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45953.283013773151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45953.283013773151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45953.283013773151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45953.283013773151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45953.283013773151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45953.283013773151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45953.283013773151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45953.283013773151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45953.283013773151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45953.283013773151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45953.283013773151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45953.283013773151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45953.283013773151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45953.283013773151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45953.283013773151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45953.283013773151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45953.283013773151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45953.283013773151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45953.283013773151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45953.283013773151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45953.283013773151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45953.283013773151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45953.283013773151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45953.283013773151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45953.283013773151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45953.283013773151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45953.283013773151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45953.283013773151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45953.283013773151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45953.283013773151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45953.283013773151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45953.283013773151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45953.283013773151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45953.283013773151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45953.283013773151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45953.283013773151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45953.283013773151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45953.283013773151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45953.283013773151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45953.283013773151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45953.283013773151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45953.283013773151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45953.283013773151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45953.283013773151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45953.283013773151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45953.283013773151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45953.283013773151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45953.283013773151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45953.283013773151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45953.283013773151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45953.283013773151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45953.283013773151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45953.283013773151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45953.283013773151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45953.283013773151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45953.283013773151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45953.283013773151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45953.283013773151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45953.283013773151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45953.283013773151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45953.283013773151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45953.283013773151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45953.283013773151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45953.283013773151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45953.283013773151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45953.283013773151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45953.283013773151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45953.283013773151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45953.283013773151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45953.283013773151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45953.283013773151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45953.283013773151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45953.283013773151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45953.283013773151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45953.283013773151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45953.283013773151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45953.283013773151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45953.283013773151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45953.283013773151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45953.283013773151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45953.283013773151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45953.283013773151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45953.283013773151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45953.283013773151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45953.283013773151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45953.283013773151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45953.283013773151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45953.283013773151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45953.283013773151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45953.283013773151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45953.283013773151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45953.283013773151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45953.283013773151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45953.283013773151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45953.283013773151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45953.283013773151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45953.283013773151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45953.283013773151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45953.283013773151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45953.283013773151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45953.283013773151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45953.283013773151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45953.283013773151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45953.283013773151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45953.283013773151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45953.283013773151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45953.283013773151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45953.283013773151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45953.283013773151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45953.283013773151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45953.283013773151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45953.283013773151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45953.283013773151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45953.283013773151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45953.283013773151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45953.283013773151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45953.283013773151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45953.283013773151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45953.283013773151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45953.283013773151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45953.283013773151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45953.283013773151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45953.283013773151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45953.283013773151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45953.283013773151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45953.283013773151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45953.283013773151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45953.283013773151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45953.283013773151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45953.283013773151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45953.283013773151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45953.283013773151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45953.283013773151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45953.283013773151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45953.283013773151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45953.283013773151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45953.283013773151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45953.283013773151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45953.283013773151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45953.283013773151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45953.283013773151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45953.283013773151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45953.283013773151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45953.283013773151</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37417</v>
      </c>
      <c r="E2" s="108" t="s">
        <v>38998</v>
      </c>
      <c r="F2" s="109">
        <v>45953.122731481482</v>
      </c>
      <c r="G2" s="78">
        <f ca="1">IFERROR(NOW()-F2,"-")</f>
        <v>0.16028229166840902</v>
      </c>
      <c r="H2" s="109">
        <v>45953.122696759259</v>
      </c>
      <c r="I2" s="105" t="str">
        <f>IFERROR(VLOOKUP(D2,DB!A:F,6,0),"")</f>
        <v>Generator-SG</v>
      </c>
      <c r="J2" s="104" t="str">
        <f>IFERROR(VLOOKUP(D2,DB!A:G,7,0),"")</f>
        <v>Vandalized</v>
      </c>
      <c r="K2" s="110" t="s">
        <v>39110</v>
      </c>
      <c r="L2" s="111" t="str">
        <f>IFERROR(VLOOKUP(D2,DB!A:I,9,0),"")</f>
        <v>Latis</v>
      </c>
    </row>
    <row r="3" spans="1:16383" ht="31.5" customHeight="1">
      <c r="A3" s="106"/>
      <c r="B3" s="105" t="str">
        <f>IFERROR(VLOOKUP(D3,DB!A:K,11,0),"")</f>
        <v/>
      </c>
      <c r="C3" s="107"/>
      <c r="D3" s="105"/>
      <c r="E3" s="108"/>
      <c r="F3" s="109"/>
      <c r="G3" s="78">
        <f ca="1">IFERROR(NOW()-F3,"-")</f>
        <v>45953.283013773151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45953.283013773151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45953.283013773151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45953.283013773151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45953.283013773151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45953.283013773151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45953.283013773151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45953.283013773151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45953.283013773151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45953.283013773151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45953.283013773151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45953.283013773151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45953.283013773151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45953.283013773151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45953.283013773151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45953.283013773151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45953.283013773151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45953.283013773151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45953.283013773151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45953.283013773151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45953.283013773151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45953.283013773151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45953.283013773151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45953.283013773151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45953.283013773151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45953.283013773151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45953.283013773151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45953.283013773151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45953.283013773151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45953.283013773151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45953.283013773151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45953.283013773151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45953.283013773151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45953.283013773151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45953.283013773151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45953.283013773151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45953.283013773151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45953.283013773151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45953.283013773151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45953.283013773151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45953.283013773151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45953.283013773151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45953.283013773151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45953.283013773151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45953.283013773151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45953.283013773151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45953.283013773151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45953.283013773151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45953.283013773151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45953.283013773151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45953.283013773151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45953.283013773151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45953.283013773151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45953.283013773151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45953.283013773151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45953.283013773151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45953.283013773151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45953.283013773151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45953.283013773151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45953.283013773151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45953.283013773151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45953.283013773151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45953.283013773151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45953.283013773151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45953.283013773151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45953.283013773151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45953.283013773151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45953.283013773151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45953.283013773151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45953.283013773151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45953.283013773151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45953.283013773151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45953.283013773151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45953.283013773151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45953.283013773151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45953.283013773151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45953.283013773151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45953.283013773151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45953.283013773151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45953.283013773151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45953.283013773151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45953.283013773151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45953.283013773151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45953.283013773151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45953.283013773151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45953.283013773151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45953.283013773151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45953.283013773151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45953.283013773151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45953.283013773151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45953.283013773151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45953.283013773151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45953.283013773151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45953.283013773151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45953.283013773151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45953.283013773151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45953.283013773151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45953.283013773151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45953.283013773151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45953.283013773151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45953.283013773151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45953.283013773151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45953.283013773151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45953.283013773151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45953.283013773151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45953.283013773151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45953.283013773151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45953.283013773151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45953.283013773151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45953.283013773151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45953.283013773151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45953.283013773151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45953.283013773151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45953.283013773151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45953.283013773151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45953.283013773151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45953.283013773151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45953.283013773151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45953.283013773151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45953.283013773151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45953.283013773151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45953.283013773151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45953.283013773151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45953.283013773151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45953.283013773151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45953.283013773151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45953.283013773151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45953.283013773151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45953.283013773151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45953.283013773151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45953.283013773151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45953.283013773151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45953.283013773151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45953.283013773151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45953.283013773151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45953.283013773151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45953.283013773151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45953.283013773151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45953.283013773151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45953.283013773151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45953.283013773151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45953.283013773151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45953.283013773151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45953.283013773151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45953.283013773151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45953.283013773151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45953.283013773151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45953.283013773151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45953.283013773151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45953.283013773151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45953.283013773151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45953.283013773151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45953.283013773151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45953.283013773151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45953.283013773151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45953.283013773151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45953.283013773151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45953.283013773151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45953.283013773151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45953.283013773151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45953.283013773151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45953.283013773151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45953.283013773151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45953.283013773151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45953.283013773151</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2025-10-23T03:48:03Z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