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75" documentId="13_ncr:1_{F6CB121F-512D-4AA6-A0C1-0FB36C537598}" xr6:coauthVersionLast="47" xr6:coauthVersionMax="47" xr10:uidLastSave="{ECC61C87-CA8D-47BD-9D79-0D94F18D00BF}"/>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I2" i="6"/>
  <c r="I5" i="6"/>
  <c r="L2" i="6"/>
  <c r="L5" i="6"/>
  <c r="L4" i="6"/>
  <c r="J5" i="6"/>
  <c r="J2" i="6"/>
  <c r="J4" i="6"/>
  <c r="I4" i="6"/>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L4" i="5"/>
  <c r="L5" i="5"/>
  <c r="L6" i="5"/>
  <c r="L7" i="5"/>
  <c r="L8" i="5"/>
  <c r="J4" i="5"/>
  <c r="J5" i="5"/>
  <c r="J6" i="5"/>
  <c r="J7" i="5"/>
  <c r="J8" i="5"/>
  <c r="I4" i="5"/>
  <c r="I5" i="5"/>
  <c r="I6" i="5"/>
  <c r="I7" i="5"/>
  <c r="I8" i="5"/>
  <c r="B4" i="5"/>
  <c r="B5" i="5"/>
  <c r="B6" i="5"/>
  <c r="B7" i="5"/>
  <c r="B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<sst xmlns="http://schemas.openxmlformats.org/spreadsheetml/2006/main" count="178596" uniqueCount="39083">
  <si>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</si>
  <si>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</si>
  <si>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</si>
  <si>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</si>
  <si>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</si>
  <si>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</si>
  <si>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</si>
  <si>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</si>
  <si>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</si>
  <si>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</si>
  <si>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</si>
  <si>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</si>
  <si>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</si>
  <si>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</si>
  <si>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</si>
  <si>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</si>
  <si>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</si>
  <si>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</si>
  <si>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</si>
  <si>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</si>
  <si>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</si>
  <si>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</si>
  <si>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</si>
  <si>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</si>
  <si>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</si>
  <si>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</si>
  <si>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</si>
  <si>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</si>
  <si>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</si>
  <si>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</si>
  <si>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</si>
  <si>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</si>
  <si>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</si>
  <si>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</si>
  <si>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</si>
  <si>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</si>
  <si>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</si>
  <si>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</si>
  <si>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</si>
  <si>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</si>
  <si>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</si>
  <si>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</si>
  <si>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</si>
  <si>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</si>
  <si>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</si>
  <si>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</si>
  <si>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</si>
  <si>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</si>
  <si>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</si>
  <si>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</si>
  <si>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</si>
  <si>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</si>
  <si>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</si>
  <si>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</si>
  <si>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</si>
  <si>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</si>
  <si>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</si>
  <si>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</si>
  <si>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</si>
  <si>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</si>
  <si>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</si>
  <si>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</si>
  <si>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</si>
  <si>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</si>
  <si>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</si>
  <si>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</si>
  <si>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</si>
  <si>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</si>
  <si>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</si>
  <si>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</si>
  <si>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</si>
  <si>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</si>
  <si>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</si>
  <si>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</si>
  <si>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</si>
  <si>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</si>
  <si>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</si>
  <si>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</si>
  <si>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</si>
  <si>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</si>
  <si>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</si>
  <si>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</si>
  <si>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</si>
  <si>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</si>
  <si>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</si>
  <si>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</si>
  <si>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</si>
  <si>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</si>
  <si>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</si>
  <si>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</si>
  <si>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</si>
  <si>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</si>
  <si>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</si>
  <si>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</si>
  <si>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</si>
  <si>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</si>
  <si>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</si>
  <si>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</si>
  <si>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</si>
  <si>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</si>
  <si>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</si>
  <si>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</si>
  <si>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</si>
  <si>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</si>
  <si>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</si>
  <si>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</si>
  <si>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</si>
  <si>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</si>
  <si>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</si>
  <si>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</si>
  <si>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</si>
  <si>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</si>
  <si>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</si>
  <si>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</si>
  <si>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</si>
  <si>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</si>
  <si>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</si>
  <si>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</si>
  <si>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</si>
  <si>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</si>
  <si>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</si>
  <si>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</si>
  <si>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</si>
  <si>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</si>
  <si>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</si>
  <si>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</si>
  <si>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</si>
  <si>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</si>
  <si>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</si>
  <si>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</si>
  <si>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</si>
  <si>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</si>
  <si>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</si>
  <si>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</si>
  <si>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</si>
  <si>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</si>
  <si>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</si>
  <si>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</si>
  <si>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</si>
  <si>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</si>
  <si>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</si>
  <si>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</si>
  <si>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</si>
  <si>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</si>
  <si>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</si>
  <si>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</si>
  <si>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</si>
  <si>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</si>
  <si>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</si>
  <si>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</si>
  <si>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</si>
  <si>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</si>
  <si>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</si>
  <si>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</si>
  <si>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</si>
  <si>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</si>
  <si>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</si>
  <si>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</si>
  <si>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</si>
  <si>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</si>
  <si>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</si>
  <si>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</si>
  <si>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</si>
  <si>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</si>
  <si>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</si>
  <si>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</si>
  <si>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</si>
  <si>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</si>
  <si>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</si>
  <si>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</si>
  <si>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</si>
  <si>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</si>
  <si>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</si>
  <si>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</si>
  <si>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</si>
  <si>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</si>
  <si>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</si>
  <si>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</si>
  <si>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</si>
  <si>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</si>
  <si>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</si>
  <si>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</si>
  <si>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</si>
  <si>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</si>
  <si>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</si>
  <si>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</si>
  <si>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</si>
  <si>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</si>
  <si>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</si>
  <si>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</si>
  <si>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</si>
  <si>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</si>
  <si>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</si>
  <si>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</si>
  <si>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</si>
  <si>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</si>
  <si>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</si>
  <si>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</si>
  <si>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</si>
  <si>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</si>
  <si>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</si>
  <si>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</si>
  <si>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</si>
  <si>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</si>
  <si>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</si>
  <si>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</si>
  <si>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</si>
  <si>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</si>
  <si>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</si>
  <si>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</si>
  <si>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</si>
  <si>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</si>
  <si>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</si>
  <si>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</si>
  <si>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</si>
  <si>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</si>
  <si>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</si>
  <si>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</si>
  <si>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</si>
  <si>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</si>
  <si>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</si>
  <si>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</si>
  <si>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</si>
  <si>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</si>
  <si>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</si>
  <si>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</si>
  <si>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</si>
  <si>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</si>
  <si>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</si>
  <si>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</si>
  <si>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</si>
  <si>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</si>
  <si>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</si>
  <si>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</si>
  <si>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</si>
  <si>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</si>
  <si>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</si>
  <si>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</si>
  <si>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</si>
  <si>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</si>
  <si>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</si>
  <si>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</si>
  <si>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</si>
  <si>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</si>
  <si>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</si>
  <si>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</si>
  <si>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</si>
  <si>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</si>
  <si>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</si>
  <si>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</si>
  <si>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</si>
  <si>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</si>
  <si>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</si>
  <si>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</si>
  <si>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</si>
  <si>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</si>
  <si>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</si>
  <si>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</si>
  <si>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</si>
  <si>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</si>
  <si>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</si>
  <si>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</si>
  <si>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</si>
  <si>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</si>
  <si>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</si>
  <si>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</si>
  <si>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</si>
  <si>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</si>
  <si>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</si>
  <si>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</si>
  <si>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</si>
  <si>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</si>
  <si>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</si>
  <si>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</si>
  <si>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</si>
  <si>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</si>
  <si>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</si>
  <si>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</si>
  <si>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</si>
  <si>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</si>
  <si>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</si>
  <si>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</si>
  <si>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</si>
  <si>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</si>
  <si>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</si>
  <si>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</si>
  <si>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</si>
  <si>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</si>
  <si>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</si>
  <si>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</si>
  <si>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</si>
  <si>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</si>
  <si>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</si>
  <si>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</si>
  <si>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</si>
  <si>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</si>
  <si>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</si>
  <si>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</si>
  <si>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</si>
  <si>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</si>
  <si>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</si>
  <si>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</si>
  <si>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</si>
  <si>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</si>
  <si>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</si>
  <si>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</si>
  <si>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</si>
  <si>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</si>
  <si>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</si>
  <si>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</si>
  <si>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</si>
  <si>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</si>
  <si>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</si>
  <si>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</si>
  <si>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</si>
  <si>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</si>
  <si>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</si>
  <si>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</si>
  <si>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</si>
  <si>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</si>
  <si>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</si>
  <si>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</si>
  <si>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</si>
  <si>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</si>
  <si>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</si>
  <si>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</si>
  <si>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</si>
  <si>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</si>
  <si>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</si>
  <si>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</si>
  <si>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</si>
  <si>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</si>
  <si>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</si>
  <si>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</si>
  <si>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</si>
  <si>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</si>
  <si>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</si>
  <si>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</si>
  <si>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</si>
  <si>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</si>
  <si>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</si>
  <si>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</si>
  <si>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</si>
  <si>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</si>
  <si>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</si>
  <si>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</si>
  <si>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</si>
  <si>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</si>
  <si>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</si>
  <si>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</si>
  <si>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</si>
  <si>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</si>
  <si>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</si>
  <si>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</si>
  <si>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</si>
  <si>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</si>
  <si>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</si>
  <si>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</si>
  <si>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</si>
  <si>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</si>
  <si>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</si>
  <si>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</si>
  <si>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</si>
  <si>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</si>
  <si>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</si>
  <si>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</si>
  <si>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</si>
  <si>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</si>
  <si>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</si>
  <si>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</si>
  <si>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</si>
  <si>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</si>
  <si>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</si>
  <si>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</si>
  <si>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</si>
  <si>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</si>
  <si>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</si>
  <si>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</si>
  <si>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</si>
  <si>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</si>
  <si>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</si>
  <si>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</si>
  <si>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</si>
  <si>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</si>
  <si>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</si>
  <si>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</si>
  <si>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</si>
  <si>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</si>
  <si>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</si>
  <si>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</si>
  <si>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</si>
  <si>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</si>
  <si>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</si>
  <si>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</si>
  <si>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</si>
  <si>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</si>
  <si>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</si>
  <si>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</si>
  <si>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</si>
  <si>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</si>
  <si>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</si>
  <si>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</si>
  <si>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</si>
  <si>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</si>
  <si>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</si>
  <si>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</si>
  <si>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</si>
  <si>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</si>
  <si>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</si>
  <si>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</si>
  <si>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</si>
  <si>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</si>
  <si>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</si>
  <si>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</si>
  <si>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</si>
  <si>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</si>
  <si>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</si>
  <si>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</si>
  <si>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</si>
  <si>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</si>
  <si>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</si>
  <si>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</si>
  <si>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</si>
  <si>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</si>
  <si>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</si>
  <si>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</si>
  <si>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</si>
  <si>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</si>
  <si>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</si>
  <si>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</si>
  <si>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</si>
  <si>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</si>
  <si>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</si>
  <si>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</si>
  <si>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</si>
  <si>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</si>
  <si>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</si>
  <si>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</si>
  <si>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</si>
  <si>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</si>
  <si>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</si>
  <si>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</si>
  <si>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</si>
  <si>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</si>
  <si>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</si>
  <si>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</si>
  <si>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</si>
  <si>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</si>
  <si>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</si>
  <si>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</si>
  <si>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</si>
  <si>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</si>
  <si>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</si>
  <si>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</si>
  <si>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</si>
  <si>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</si>
  <si>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</si>
  <si>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</si>
  <si>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</si>
  <si>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</si>
  <si>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</si>
  <si>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</si>
  <si>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</si>
  <si>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</si>
  <si>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</si>
  <si>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</si>
  <si>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</si>
  <si>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</si>
  <si>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</si>
  <si>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</si>
  <si>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</si>
  <si>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</si>
  <si>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</si>
  <si>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</si>
  <si>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</si>
  <si>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</si>
  <si>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</si>
  <si>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</si>
  <si>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</si>
  <si>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</si>
  <si>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</si>
  <si>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</si>
  <si>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</si>
  <si>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</si>
  <si>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</si>
  <si>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</si>
  <si>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</si>
  <si>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</si>
  <si>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</si>
  <si>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</si>
  <si>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</si>
  <si>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</si>
  <si>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</si>
  <si>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</si>
  <si>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</si>
  <si>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</si>
  <si>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</si>
  <si>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</si>
  <si>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</si>
  <si>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</si>
  <si>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</si>
  <si>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</si>
  <si>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</si>
  <si>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</si>
  <si>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</si>
  <si>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</si>
  <si>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</si>
  <si>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</si>
  <si>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</si>
  <si>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</si>
  <si>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</si>
  <si>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</si>
  <si>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</si>
  <si>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</si>
  <si>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</si>
  <si>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</si>
  <si>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</si>
  <si>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</si>
  <si>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</si>
  <si>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</si>
  <si>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</si>
  <si>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</si>
  <si>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</si>
  <si>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</si>
  <si>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</si>
  <si>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</si>
  <si>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</si>
  <si>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</si>
  <si>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</si>
  <si>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</si>
  <si>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</si>
  <si>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</si>
  <si>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</si>
  <si>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</si>
  <si>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</si>
  <si>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</si>
  <si>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</si>
  <si>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</si>
  <si>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</si>
  <si>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</si>
  <si>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</si>
  <si>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</si>
  <si>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</si>
  <si>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</si>
  <si>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</si>
  <si>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</si>
  <si>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</si>
  <si>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</si>
  <si>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</si>
  <si>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</si>
  <si>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</si>
  <si>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</si>
  <si>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</si>
  <si>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</si>
  <si>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</si>
  <si>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</si>
  <si>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</si>
  <si>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</si>
  <si>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</si>
  <si>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</si>
  <si>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</si>
  <si>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</si>
  <si>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</si>
  <si>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</si>
  <si>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</si>
  <si>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</si>
  <si>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</si>
  <si>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</si>
  <si>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</si>
  <si>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</si>
  <si>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</si>
  <si>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</si>
  <si>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</si>
  <si>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</si>
  <si>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</si>
  <si>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</si>
  <si>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</si>
  <si>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</si>
  <si>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</si>
  <si>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</si>
  <si>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</si>
  <si>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</si>
  <si>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</si>
  <si>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</si>
  <si>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</si>
  <si>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</si>
  <si>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</si>
  <si>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</si>
  <si>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</si>
  <si>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</si>
  <si>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</si>
  <si>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</si>
  <si>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</si>
  <si>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</si>
  <si>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</si>
  <si>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</si>
  <si>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</si>
  <si>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</si>
  <si>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</si>
  <si>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</si>
  <si>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</si>
  <si>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</si>
  <si>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</si>
  <si>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</si>
  <si>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</si>
  <si>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</si>
  <si>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</si>
  <si>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</si>
  <si>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</si>
  <si>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</si>
  <si>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</si>
  <si>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</si>
  <si>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</si>
  <si>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</si>
  <si>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</si>
  <si>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</si>
  <si>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</si>
  <si>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</si>
  <si>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</si>
  <si>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</si>
  <si>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</si>
  <si>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</si>
  <si>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</si>
  <si>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</si>
  <si>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</si>
  <si>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</si>
  <si>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</si>
  <si>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</si>
  <si>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</si>
  <si>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</si>
  <si>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</si>
  <si>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</si>
  <si>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</si>
  <si>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</si>
  <si>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</si>
  <si>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</si>
  <si>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</si>
  <si>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</si>
  <si>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</si>
  <si>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</si>
  <si>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</si>
  <si>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</si>
  <si>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</si>
  <si>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</si>
  <si>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</si>
  <si>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</si>
  <si>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</si>
  <si>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</si>
  <si>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</si>
  <si>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</si>
  <si>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</si>
  <si>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</si>
  <si>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</si>
  <si>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</si>
  <si>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</si>
  <si>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</si>
  <si>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</si>
  <si>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</si>
  <si>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</si>
  <si>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</si>
  <si>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</si>
  <si>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</si>
  <si>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</si>
  <si>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</si>
  <si>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</si>
  <si>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</si>
  <si>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</si>
  <si>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</si>
  <si>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</si>
  <si>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</si>
  <si>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</si>
  <si>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</si>
  <si>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</si>
  <si>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</si>
  <si>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</si>
  <si>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</si>
  <si>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</si>
  <si>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</si>
  <si>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</si>
  <si>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</si>
  <si>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</si>
  <si>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</si>
  <si>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</si>
  <si>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</si>
  <si>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</si>
  <si>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</si>
  <si>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</si>
  <si>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</si>
  <si>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</si>
  <si>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</si>
  <si>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</si>
  <si>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</si>
  <si>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</si>
  <si>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</si>
  <si>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</si>
  <si>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</si>
  <si>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</si>
  <si>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</si>
  <si>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</si>
  <si>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</si>
  <si>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</si>
  <si>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</si>
  <si>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</si>
  <si>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</si>
  <si>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</si>
  <si>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</si>
  <si>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</si>
  <si>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</si>
  <si>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</si>
  <si>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</si>
  <si>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</si>
  <si>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</si>
  <si>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</si>
  <si>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</si>
  <si>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</si>
  <si>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</si>
  <si>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</si>
  <si>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</si>
  <si>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</si>
  <si>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</si>
  <si>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</si>
  <si>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</si>
  <si>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</si>
  <si>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</si>
  <si>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</si>
  <si>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</si>
  <si>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</si>
  <si>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</si>
  <si>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</si>
  <si>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</si>
  <si>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</si>
  <si>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</si>
  <si>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</si>
  <si>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</si>
  <si>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</si>
  <si>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</si>
  <si>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</si>
  <si>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</si>
  <si>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</si>
  <si>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</si>
  <si>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</si>
  <si>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</si>
  <si>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</si>
  <si>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</si>
  <si>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</si>
  <si>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</si>
  <si>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</si>
  <si>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</si>
  <si>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</si>
  <si>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</si>
  <si>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</si>
  <si>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</si>
  <si>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</si>
  <si>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</si>
  <si>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</si>
  <si>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</si>
  <si>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</si>
  <si>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</si>
  <si>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</si>
  <si>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</si>
  <si>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</si>
  <si>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</si>
  <si>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</si>
  <si>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</si>
  <si>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</si>
  <si>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</si>
  <si>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</si>
  <si>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</si>
  <si>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</si>
  <si>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</si>
  <si>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</si>
  <si>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</si>
  <si>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</si>
  <si>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</si>
  <si>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</si>
  <si>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</si>
  <si>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</si>
  <si>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</si>
  <si>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</si>
  <si>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</si>
  <si>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</si>
  <si>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</si>
  <si>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</si>
  <si>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</si>
  <si>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</si>
  <si>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</si>
  <si>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</si>
  <si>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</si>
  <si>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</si>
  <si>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</si>
  <si>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</si>
  <si>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</si>
  <si>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</si>
  <si>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</si>
  <si>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</si>
  <si>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</si>
  <si>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</si>
  <si>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</si>
  <si>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</si>
  <si>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</si>
  <si>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</si>
  <si>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</si>
  <si>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</si>
  <si>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</si>
  <si>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</si>
  <si>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</si>
  <si>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</si>
  <si>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</si>
  <si>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</si>
  <si>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</si>
  <si>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</si>
  <si>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</si>
  <si>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</si>
  <si>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</si>
  <si>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</si>
  <si>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</si>
  <si>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</si>
  <si>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</si>
  <si>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</si>
  <si>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</si>
  <si>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</si>
  <si>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</si>
  <si>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</si>
  <si>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</si>
  <si>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</si>
  <si>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</si>
  <si>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</si>
  <si>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</si>
  <si>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</si>
  <si>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</si>
  <si>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</si>
  <si>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</si>
  <si>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</si>
  <si>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</si>
  <si>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</si>
  <si>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</si>
  <si>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</si>
  <si>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</si>
  <si>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</si>
  <si>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</si>
  <si>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</si>
  <si>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</si>
  <si>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</si>
  <si>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</si>
  <si>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</si>
  <si>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</si>
  <si>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</si>
  <si>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</si>
  <si>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</si>
  <si>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</si>
  <si>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</si>
  <si>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</si>
  <si>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</si>
  <si>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</si>
  <si>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</si>
  <si>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</si>
  <si>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</si>
  <si>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</si>
  <si>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</si>
  <si>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</si>
  <si>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</si>
  <si>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</si>
  <si>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</si>
  <si>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</si>
  <si>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</si>
  <si>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</si>
  <si>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</si>
  <si>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</si>
  <si>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</si>
  <si>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</si>
  <si>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</si>
  <si>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</si>
  <si>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</si>
  <si>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</si>
  <si>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</si>
  <si>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</si>
  <si>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</si>
  <si>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</si>
  <si>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</si>
  <si>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</si>
  <si>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</si>
  <si>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</si>
  <si>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</si>
  <si>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</si>
  <si>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</si>
  <si>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</si>
  <si>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</si>
  <si>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</si>
  <si>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</si>
  <si>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</si>
  <si>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</si>
  <si>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</si>
  <si>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</si>
  <si>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</si>
  <si>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</si>
  <si>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</si>
  <si>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</si>
  <si>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</si>
  <si>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</si>
  <si>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</si>
  <si>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</si>
  <si>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</si>
  <si>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</si>
  <si>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</si>
  <si>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</si>
  <si>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</si>
  <si>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</si>
  <si>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</si>
  <si>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</si>
  <si>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</si>
  <si>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</si>
  <si>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</si>
  <si>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</si>
  <si>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</si>
  <si>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</si>
  <si>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</si>
  <si>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</si>
  <si>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</si>
  <si>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</si>
  <si>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</si>
  <si>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</si>
  <si>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</si>
  <si>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</si>
  <si>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</si>
  <si>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</si>
  <si>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</si>
  <si>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</si>
  <si>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</si>
  <si>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</si>
  <si>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</si>
  <si>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</si>
  <si>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</si>
  <si>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</si>
  <si>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</si>
  <si>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</si>
  <si>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</si>
  <si>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</si>
  <si>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</si>
  <si>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</si>
  <si>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</si>
  <si>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</si>
  <si>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</si>
  <si>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</si>
  <si>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</si>
  <si>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</si>
  <si>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</si>
  <si>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</si>
  <si>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</si>
  <si>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</si>
  <si>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</si>
  <si>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</si>
  <si>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</si>
  <si>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</si>
  <si>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</si>
  <si>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</si>
  <si>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</si>
  <si>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</si>
  <si>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</si>
  <si>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</si>
  <si>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</si>
  <si>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</si>
  <si>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</si>
  <si>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</si>
  <si>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</si>
  <si>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</si>
  <si>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</si>
  <si>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</si>
  <si>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</si>
  <si>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</si>
  <si>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</si>
  <si>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</si>
  <si>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</si>
  <si>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</si>
  <si>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</si>
  <si>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</si>
  <si>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</si>
  <si>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</si>
  <si>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</si>
  <si>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</si>
  <si>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</si>
  <si>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</si>
  <si>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</si>
  <si>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</si>
  <si>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</si>
  <si>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</si>
  <si>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</si>
  <si>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</si>
  <si>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</si>
  <si>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</si>
  <si>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</si>
  <si>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</si>
  <si>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</si>
  <si>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</si>
  <si>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</si>
  <si>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</si>
  <si>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</si>
  <si>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</si>
  <si>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</si>
  <si>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</si>
  <si>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</si>
  <si>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</si>
  <si>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</si>
  <si>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</si>
  <si>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</si>
  <si>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</si>
  <si>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</si>
  <si>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</si>
  <si>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</si>
  <si>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</si>
  <si>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</si>
  <si>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</si>
  <si>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</si>
  <si>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</si>
  <si>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</si>
  <si>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</si>
  <si>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</si>
  <si>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</si>
  <si>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</si>
  <si>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</si>
  <si>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</si>
  <si>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</si>
  <si>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</si>
  <si>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</si>
  <si>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</si>
  <si>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</si>
  <si>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</si>
  <si>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</si>
  <si>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</si>
  <si>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</si>
  <si>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</si>
  <si>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</si>
  <si>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</si>
  <si>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</si>
  <si>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</si>
  <si>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</si>
  <si>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</si>
  <si>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</si>
  <si>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</si>
  <si>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</si>
  <si>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</si>
  <si>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</si>
  <si>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</si>
  <si>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</si>
  <si>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</si>
  <si>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</si>
  <si>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</si>
  <si>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</si>
  <si>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</si>
  <si>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</si>
  <si>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</si>
  <si>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</si>
  <si>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</si>
  <si>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</si>
  <si>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</si>
  <si>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</si>
  <si>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</si>
  <si>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</si>
  <si>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</si>
  <si>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</si>
  <si>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</si>
  <si>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</si>
  <si>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</si>
  <si>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</si>
  <si>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</si>
  <si>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</si>
  <si>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</si>
  <si>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</si>
  <si>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</si>
  <si>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</si>
  <si>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</si>
  <si>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</si>
  <si>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</si>
  <si>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</si>
  <si>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</si>
  <si>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</si>
  <si>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</si>
  <si>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</si>
  <si>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</si>
  <si>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</si>
  <si>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</si>
  <si>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</si>
  <si>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</si>
  <si>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</si>
  <si>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</si>
  <si>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</si>
  <si>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</si>
  <si>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</si>
  <si>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</si>
  <si>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</si>
  <si>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</si>
  <si>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</si>
  <si>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</si>
  <si>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</si>
  <si>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</si>
  <si>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</si>
  <si>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</si>
  <si>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</si>
  <si>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</si>
  <si>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</si>
  <si>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</si>
  <si>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</si>
  <si>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</si>
  <si>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</si>
  <si>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</si>
  <si>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</si>
  <si>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</si>
  <si>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</si>
  <si>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</si>
  <si>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</si>
  <si>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</si>
  <si>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</si>
  <si>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</si>
  <si>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</si>
  <si>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</si>
  <si>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</si>
  <si>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</si>
  <si>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</si>
  <si>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</si>
  <si>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</si>
  <si>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</si>
  <si>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</si>
  <si>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</si>
  <si>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</si>
  <si>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</si>
  <si>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</si>
  <si>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</si>
  <si>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</si>
  <si>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</si>
  <si>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</si>
  <si>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</si>
  <si>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</si>
  <si>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</si>
  <si>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</si>
  <si>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</si>
  <si>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</si>
  <si>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</si>
  <si>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</si>
  <si>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</si>
  <si>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</si>
  <si>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</si>
  <si>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</si>
  <si>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</si>
  <si>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</si>
  <si>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</si>
  <si>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</si>
  <si>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</si>
  <si>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</si>
  <si>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</si>
  <si>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</si>
  <si>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</si>
  <si>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</si>
  <si>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</si>
  <si>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</si>
  <si>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</si>
  <si>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</si>
  <si>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</si>
  <si>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</si>
  <si>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</si>
  <si>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</si>
  <si>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</si>
  <si>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</si>
  <si>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</si>
  <si>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</si>
  <si>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</si>
  <si>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</si>
  <si>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</si>
  <si>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</si>
  <si>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</si>
  <si>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</si>
  <si>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</si>
  <si>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</si>
  <si>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</si>
  <si>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</si>
  <si>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</si>
  <si>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</si>
  <si>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</si>
  <si>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</si>
  <si>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</si>
  <si>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</si>
  <si>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</si>
  <si>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</si>
  <si>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</si>
  <si>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</si>
  <si>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</si>
  <si>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</si>
  <si>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</si>
  <si>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</si>
  <si>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</si>
  <si>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</si>
  <si>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</si>
  <si>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</si>
  <si>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</si>
  <si>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</si>
  <si>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</si>
  <si>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</si>
  <si>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</si>
  <si>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</si>
  <si>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</si>
  <si>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</si>
  <si>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</si>
  <si>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</si>
  <si>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</si>
  <si>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</si>
  <si>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</si>
  <si>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</si>
  <si>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</si>
  <si>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</si>
  <si>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</si>
  <si>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</si>
  <si>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</si>
  <si>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</si>
  <si>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</si>
  <si>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</si>
  <si>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</si>
  <si>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</si>
  <si>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</si>
  <si>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</si>
  <si>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</si>
  <si>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</si>
  <si>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</si>
  <si>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</si>
  <si>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</si>
  <si>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</si>
  <si>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</si>
  <si>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</si>
  <si>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</si>
  <si>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</si>
  <si>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</si>
  <si>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</si>
  <si>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</si>
  <si>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</si>
  <si>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</si>
  <si>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</si>
  <si>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</si>
  <si>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</si>
  <si>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</si>
  <si>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</si>
  <si>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</si>
  <si>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</si>
  <si>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</si>
  <si>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</si>
  <si>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</si>
  <si>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</si>
  <si>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</si>
  <si>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</si>
  <si>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</si>
  <si>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</si>
  <si>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</si>
  <si>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</si>
  <si>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</si>
  <si>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</si>
  <si>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</si>
  <si>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</si>
  <si>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</si>
  <si>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</si>
  <si>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</si>
  <si>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</si>
  <si>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</si>
  <si>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</si>
  <si>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</si>
  <si>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</si>
  <si>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</si>
  <si>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</si>
  <si>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</si>
  <si>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</si>
  <si>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</si>
  <si>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</si>
  <si>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</si>
  <si>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</si>
  <si>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</si>
  <si>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</si>
  <si>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</si>
  <si>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</si>
  <si>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</si>
  <si>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</si>
  <si>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</si>
  <si>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</si>
  <si>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</si>
  <si>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</si>
  <si>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</si>
  <si>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</si>
  <si>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</si>
  <si>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</si>
  <si>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</si>
  <si>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</si>
  <si>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</si>
  <si>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</si>
  <si>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</si>
  <si>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</si>
  <si>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</si>
  <si>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</si>
  <si>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</si>
  <si>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</si>
  <si>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</si>
  <si>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</si>
  <si>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</si>
  <si>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</si>
  <si>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</si>
  <si>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</si>
  <si>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</si>
  <si>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</si>
  <si>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</si>
  <si>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</si>
  <si>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</si>
  <si>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</si>
  <si>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</si>
  <si>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</si>
  <si>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</si>
  <si>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</si>
  <si>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</si>
  <si>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</si>
  <si>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</si>
  <si>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</si>
  <si>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</si>
  <si>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</si>
  <si>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</si>
  <si>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</si>
  <si>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</si>
  <si>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</si>
  <si>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</si>
  <si>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</si>
  <si>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</si>
  <si>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</si>
  <si>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</si>
  <si>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</si>
  <si>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</si>
  <si>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</si>
  <si>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</si>
  <si>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</si>
  <si>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</si>
  <si>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</si>
  <si>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</si>
  <si>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</si>
  <si>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</si>
  <si>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</si>
  <si>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</si>
  <si>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</si>
  <si>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</si>
  <si>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</si>
  <si>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</si>
  <si>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</si>
  <si>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</si>
  <si>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</si>
  <si>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</si>
  <si>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</si>
  <si>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</si>
  <si>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</si>
  <si>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</si>
  <si>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</si>
  <si>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</si>
  <si>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</si>
  <si>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</si>
  <si>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</si>
  <si>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</si>
  <si>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</si>
  <si>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</si>
  <si>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</si>
  <si>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</si>
  <si>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</si>
  <si>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</si>
  <si>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</si>
  <si>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</si>
  <si>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</si>
  <si>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</si>
  <si>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</si>
  <si>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</si>
  <si>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</si>
  <si>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</si>
  <si>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</si>
  <si>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</si>
  <si>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</si>
  <si>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</si>
  <si>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</si>
  <si>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</si>
  <si>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</si>
  <si>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</si>
  <si>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</si>
  <si>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</si>
  <si>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</si>
  <si>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</si>
  <si>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</si>
  <si>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</si>
  <si>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</si>
  <si>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</si>
  <si>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</si>
  <si>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</si>
  <si>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</si>
  <si>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</si>
  <si>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</si>
  <si>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</si>
  <si>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</si>
  <si>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</si>
  <si>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</si>
  <si>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</si>
  <si>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</si>
  <si>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</si>
  <si>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</si>
  <si>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</si>
  <si>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</si>
  <si>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</si>
  <si>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</si>
  <si>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</si>
  <si>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</si>
  <si>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</si>
  <si>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</si>
  <si>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</si>
  <si>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</si>
  <si>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</si>
  <si>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</si>
  <si>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</si>
  <si>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</si>
  <si>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</si>
  <si>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</si>
  <si>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</si>
  <si>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</si>
  <si>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</si>
  <si>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</si>
  <si>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</si>
  <si>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</si>
  <si>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</si>
  <si>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</si>
  <si>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</si>
  <si>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</si>
  <si>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</si>
  <si>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</si>
  <si>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</si>
  <si>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</si>
  <si>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</si>
  <si>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</si>
  <si>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</si>
  <si>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</si>
  <si>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</si>
  <si>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</si>
  <si>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</si>
  <si>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</si>
  <si>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</si>
  <si>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</si>
  <si>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</si>
  <si>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</si>
  <si>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</si>
  <si>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</si>
  <si>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</si>
  <si>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</si>
  <si>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</si>
  <si>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</si>
  <si>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</si>
  <si>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</si>
  <si>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</si>
  <si>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</si>
  <si>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</si>
  <si>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</si>
  <si>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</si>
  <si>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</si>
  <si>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</si>
  <si>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</si>
  <si>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</si>
  <si>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</si>
  <si>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</si>
  <si>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</si>
  <si>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</si>
  <si>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</si>
  <si>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</si>
  <si>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</si>
  <si>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</si>
  <si>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</si>
  <si>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</si>
  <si>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</si>
  <si>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</si>
  <si>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</si>
  <si>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</si>
  <si>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</si>
  <si>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</si>
  <si>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</si>
  <si>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</si>
  <si>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</si>
  <si>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</si>
  <si>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</si>
  <si>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</si>
  <si>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</si>
  <si>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</si>
  <si>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</si>
  <si>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</si>
  <si>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</si>
  <si>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</si>
  <si>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</si>
  <si>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</si>
  <si>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</si>
  <si>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</si>
  <si>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</si>
  <si>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</si>
  <si>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</si>
  <si>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</si>
  <si>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</si>
  <si>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</si>
  <si>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</si>
  <si>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</si>
  <si>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</si>
  <si>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</si>
  <si>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</si>
  <si>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</si>
  <si>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</si>
  <si>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</si>
  <si>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</si>
  <si>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</si>
  <si>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</si>
  <si>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</si>
  <si>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</si>
  <si>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</si>
  <si>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</si>
  <si>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</si>
  <si>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</si>
  <si>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</si>
  <si>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</si>
  <si>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</si>
  <si>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</si>
  <si>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</si>
  <si>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</si>
  <si>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</si>
  <si>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</si>
  <si>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</si>
  <si>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</si>
  <si>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</si>
  <si>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</si>
  <si>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</si>
  <si>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</si>
  <si>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</si>
  <si>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</si>
  <si>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</si>
  <si>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</si>
  <si>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</si>
  <si>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</si>
  <si>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</si>
  <si>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</si>
  <si>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</si>
  <si>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</si>
  <si>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</si>
  <si>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</si>
  <si>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</si>
  <si>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</si>
  <si>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</si>
  <si>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</si>
  <si>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</si>
  <si>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</si>
  <si>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</si>
  <si>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</si>
  <si>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</si>
  <si>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</si>
  <si>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</si>
  <si>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</si>
  <si>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</si>
  <si>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</si>
  <si>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</si>
  <si>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</si>
  <si>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</si>
  <si>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</si>
  <si>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</si>
  <si>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</si>
  <si>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</si>
  <si>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</si>
  <si>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</si>
  <si>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</si>
  <si>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</si>
  <si>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</si>
  <si>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</si>
  <si>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</si>
  <si>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</si>
  <si>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</si>
  <si>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</si>
  <si>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</si>
  <si>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</si>
  <si>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</si>
  <si>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</si>
  <si>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</si>
  <si>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</si>
  <si>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</si>
  <si>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</si>
  <si>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</si>
  <si>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</si>
  <si>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</si>
  <si>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</si>
  <si>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</si>
  <si>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</si>
  <si>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</si>
  <si>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</si>
  <si>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</si>
  <si>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</si>
  <si>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</si>
  <si>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</si>
  <si>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</si>
  <si>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</si>
  <si>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</si>
  <si>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</si>
  <si>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</si>
  <si>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</si>
  <si>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</si>
  <si>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</si>
  <si>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</si>
  <si>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</si>
  <si>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</si>
  <si>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</si>
  <si>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</si>
  <si>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</si>
  <si>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</si>
  <si>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</si>
  <si>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</si>
  <si>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</si>
  <si>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</si>
  <si>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</si>
  <si>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</si>
  <si>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</si>
  <si>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</si>
  <si>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</si>
  <si>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</si>
  <si>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</si>
  <si>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</si>
  <si>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</si>
  <si>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</si>
  <si>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</si>
  <si>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</si>
  <si>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</si>
  <si>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</si>
  <si>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</si>
  <si>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</si>
  <si>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</si>
  <si>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</si>
  <si>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</si>
  <si>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</si>
  <si>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</si>
  <si>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</si>
  <si>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</si>
  <si>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</si>
  <si>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</si>
  <si>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</si>
  <si>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</si>
  <si>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</si>
  <si>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</si>
  <si>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</si>
  <si>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</si>
  <si>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</si>
  <si>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</si>
  <si>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</si>
  <si>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</si>
  <si>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</si>
  <si>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</si>
  <si>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</si>
  <si>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</si>
  <si>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</si>
  <si>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</si>
  <si>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</si>
  <si>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</si>
  <si>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</si>
  <si>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</si>
  <si>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</si>
  <si>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</si>
  <si>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</si>
  <si>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</si>
  <si>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</si>
  <si>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</si>
  <si>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</si>
  <si>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</si>
  <si>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</si>
  <si>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</si>
  <si>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</si>
  <si>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</si>
  <si>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</si>
  <si>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</si>
  <si>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</si>
  <si>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</si>
  <si>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</si>
  <si>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</si>
  <si>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</si>
  <si>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</si>
  <si>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</si>
  <si>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</si>
  <si>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</si>
  <si>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</si>
  <si>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</si>
  <si>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</si>
  <si>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</si>
  <si>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</si>
  <si>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</si>
  <si>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</si>
  <si>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</si>
  <si>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</si>
  <si>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</si>
  <si>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</si>
  <si>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</si>
  <si>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</si>
  <si>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</si>
  <si>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</si>
  <si>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</si>
  <si>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</si>
  <si>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</si>
  <si>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</si>
  <si>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</si>
  <si>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</si>
  <si>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</si>
  <si>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</si>
  <si>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</si>
  <si>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</si>
  <si>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</si>
  <si>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</si>
  <si>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</si>
  <si>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</si>
  <si>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</si>
  <si>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</si>
  <si>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</si>
  <si>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</si>
  <si>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</si>
  <si>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</si>
  <si>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</si>
  <si>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</si>
  <si>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</si>
  <si>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</si>
  <si>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</si>
  <si>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</si>
  <si>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</si>
  <si>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</si>
  <si>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</si>
  <si>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</si>
  <si>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</si>
  <si>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</si>
  <si>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</si>
  <si>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</si>
  <si>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</si>
  <si>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</si>
  <si>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</si>
  <si>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</si>
  <si>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</si>
  <si>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</si>
  <si>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</si>
  <si>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</si>
  <si>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</si>
  <si>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</si>
  <si>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</si>
  <si>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</si>
  <si>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</si>
  <si>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</si>
  <si>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</si>
  <si>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</si>
  <si>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</si>
  <si>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</si>
  <si>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</si>
  <si>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</si>
  <si>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</si>
  <si>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</si>
  <si>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</si>
  <si>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</si>
  <si>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</si>
  <si>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</si>
  <si>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</si>
  <si>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</si>
  <si>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</si>
  <si>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</si>
  <si>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</si>
  <si>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</si>
  <si>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</si>
  <si>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</si>
  <si>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</si>
  <si>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</si>
  <si>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</si>
  <si>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</si>
  <si>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</si>
  <si>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</si>
  <si>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</si>
  <si>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</si>
  <si>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</si>
  <si>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</si>
  <si>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</si>
  <si>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</si>
  <si>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</si>
  <si>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</si>
  <si>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</si>
  <si>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</si>
  <si>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</si>
  <si>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</si>
  <si>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</si>
  <si>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</si>
  <si>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</si>
  <si>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</si>
  <si>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</si>
  <si>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</si>
  <si>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</si>
  <si>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</si>
  <si>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</si>
  <si>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</si>
  <si>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</si>
  <si>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</si>
  <si>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</si>
  <si>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</si>
  <si>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</si>
  <si>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</si>
  <si>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</si>
  <si>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</si>
  <si>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</si>
  <si>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</si>
  <si>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</si>
  <si>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</si>
  <si>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</si>
  <si>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</si>
  <si>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</si>
  <si>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</si>
  <si>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</si>
  <si>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</si>
  <si>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</si>
  <si>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</si>
  <si>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</si>
  <si>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</si>
  <si>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</si>
  <si>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</si>
  <si>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</si>
  <si>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</si>
  <si>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</si>
  <si>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</si>
  <si>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</si>
  <si>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</si>
  <si>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</si>
  <si>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</si>
  <si>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</si>
  <si>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</si>
  <si>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</si>
  <si>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</si>
  <si>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</si>
  <si>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</si>
  <si>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</si>
  <si>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</si>
  <si>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</si>
  <si>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</si>
  <si>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</si>
  <si>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</si>
  <si>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</si>
  <si>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</si>
  <si>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</si>
  <si>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</si>
  <si>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</si>
  <si>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</si>
  <si>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</si>
  <si>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</si>
  <si>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</si>
  <si>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</si>
  <si>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</si>
  <si>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</si>
  <si>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</si>
  <si>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</si>
  <si>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</si>
  <si>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</si>
  <si>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</si>
  <si>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</si>
  <si>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</si>
  <si>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</si>
  <si>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</si>
  <si>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</si>
  <si>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</si>
  <si>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</si>
  <si>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</si>
  <si>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</si>
  <si>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</si>
  <si>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</si>
  <si>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</si>
  <si>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</si>
  <si>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</si>
  <si>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</si>
  <si>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</si>
  <si>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</si>
  <si>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</si>
  <si>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</si>
  <si>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</si>
  <si>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</si>
  <si>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</si>
  <si>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</si>
  <si>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</si>
  <si>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</si>
  <si>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</si>
  <si>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</si>
  <si>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</si>
  <si>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</si>
  <si>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</si>
  <si>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</si>
  <si>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</si>
  <si>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</si>
  <si>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</si>
  <si>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</si>
  <si>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</si>
  <si>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</si>
  <si>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</si>
  <si>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</si>
  <si>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</si>
  <si>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</si>
  <si>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</si>
  <si>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</si>
  <si>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</si>
  <si>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</si>
  <si>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</si>
  <si>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</si>
  <si>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</si>
  <si>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</si>
  <si>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</si>
  <si>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</si>
  <si>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</si>
  <si>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</si>
  <si>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</si>
  <si>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</si>
  <si>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</si>
  <si>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</si>
  <si>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</si>
  <si>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</si>
  <si>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</si>
  <si>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</si>
  <si>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</si>
  <si>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</si>
  <si>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</si>
  <si>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</si>
  <si>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</si>
  <si>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</si>
  <si>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</si>
  <si>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</si>
  <si>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</si>
  <si>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</si>
  <si>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</si>
  <si>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</si>
  <si>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</si>
  <si>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</si>
  <si>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</si>
  <si>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</si>
  <si>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</si>
  <si>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</si>
  <si>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</si>
  <si>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</si>
  <si>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</si>
  <si>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</si>
  <si>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</si>
  <si>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</si>
  <si>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</si>
  <si>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</si>
  <si>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</si>
  <si>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</si>
  <si>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</si>
  <si>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</si>
  <si>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</si>
  <si>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</si>
  <si>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</si>
  <si>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</si>
  <si>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</si>
  <si>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</si>
  <si>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</si>
  <si>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</si>
  <si>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</si>
  <si>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</si>
  <si>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</si>
  <si>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</si>
  <si>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</si>
  <si>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</si>
  <si>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</si>
  <si>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</si>
  <si>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</si>
  <si>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</si>
  <si>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</si>
  <si>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</si>
  <si>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</si>
  <si>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</si>
  <si>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</si>
  <si>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</si>
  <si>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</si>
  <si>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</si>
  <si>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</si>
  <si>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</si>
  <si>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</si>
  <si>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</si>
  <si>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</si>
  <si>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</si>
  <si>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</si>
  <si>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</si>
  <si>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</si>
  <si>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</si>
  <si>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</si>
  <si>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</si>
  <si>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</si>
  <si>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</si>
  <si>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</si>
  <si>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</si>
  <si>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</si>
  <si>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</si>
  <si>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</si>
  <si>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</si>
  <si>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</si>
  <si>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</si>
  <si>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</si>
  <si>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</si>
  <si>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</si>
  <si>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</si>
  <si>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</si>
  <si>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</si>
  <si>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</si>
  <si>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</si>
  <si>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</si>
  <si>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</si>
  <si>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</si>
  <si>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</si>
  <si>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</si>
  <si>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</si>
  <si>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</si>
  <si>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</si>
  <si>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</si>
  <si>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</si>
  <si>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</si>
  <si>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</si>
  <si>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</si>
  <si>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</si>
  <si>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</si>
  <si>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</si>
  <si>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</si>
  <si>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</si>
  <si>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</si>
  <si>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</si>
  <si>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</si>
  <si>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</si>
  <si>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</si>
  <si>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</si>
  <si>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</si>
  <si>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</si>
  <si>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</si>
  <si>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</si>
  <si>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</si>
  <si>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</si>
  <si>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</si>
  <si>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</si>
  <si>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</si>
  <si>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</si>
  <si>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</si>
  <si>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</si>
  <si>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</si>
  <si>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</si>
  <si>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</si>
  <si>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</si>
  <si>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</si>
  <si>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</si>
  <si>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</si>
  <si>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</si>
  <si>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</si>
  <si>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</si>
  <si>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</si>
  <si>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</si>
  <si>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</si>
  <si>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</si>
  <si>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</si>
  <si>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</si>
  <si>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</si>
  <si>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</si>
  <si>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</si>
  <si>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</si>
  <si>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</si>
  <si>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</si>
  <si>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</si>
  <si>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</si>
  <si>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</si>
  <si>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</si>
  <si>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</si>
  <si>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</si>
  <si>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</si>
  <si>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</si>
  <si>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</si>
  <si>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</si>
  <si>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</si>
  <si>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</si>
  <si>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</si>
  <si>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</si>
  <si>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</si>
  <si>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</si>
  <si>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</si>
  <si>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</si>
  <si>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</si>
  <si>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</si>
  <si>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</si>
  <si>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</si>
  <si>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</si>
  <si>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</si>
  <si>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</si>
  <si>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</si>
  <si>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</si>
  <si>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</si>
  <si>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</si>
  <si>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</si>
  <si>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</si>
  <si>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</si>
  <si>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</si>
  <si>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</si>
  <si>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</si>
  <si>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</si>
  <si>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</si>
  <si>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</si>
  <si>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</si>
  <si>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</si>
  <si>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</si>
  <si>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</si>
  <si>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</si>
  <si>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</si>
  <si>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</si>
  <si>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</si>
  <si>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</si>
  <si>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</si>
  <si>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</si>
  <si>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</si>
  <si>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</si>
  <si>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</si>
  <si>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</si>
  <si>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</si>
  <si>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</si>
  <si>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</si>
  <si>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</si>
  <si>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</si>
  <si>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</si>
  <si>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</si>
  <si>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</si>
  <si>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</si>
  <si>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</si>
  <si>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</si>
  <si>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</si>
  <si>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</si>
  <si>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</si>
  <si>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</si>
  <si>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</si>
  <si>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</si>
  <si>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</si>
  <si>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</si>
  <si>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</si>
  <si>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</si>
  <si>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</si>
  <si>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</si>
  <si>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</si>
  <si>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</si>
  <si>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</si>
  <si>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</si>
  <si>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</si>
  <si>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</si>
  <si>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</si>
  <si>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</si>
  <si>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</si>
  <si>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</si>
  <si>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</si>
  <si>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</si>
  <si>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</si>
  <si>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</si>
  <si>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</si>
  <si>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</si>
  <si>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</si>
  <si>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</si>
  <si>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</si>
  <si>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</si>
  <si>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</si>
  <si>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</si>
  <si>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</si>
  <si>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</si>
  <si>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</si>
  <si>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</si>
  <si>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</si>
  <si>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</si>
  <si>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</si>
  <si>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</si>
  <si>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</si>
  <si>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</si>
  <si>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</si>
  <si>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</si>
  <si>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</si>
  <si>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</si>
  <si>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</si>
  <si>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</si>
  <si>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</si>
  <si>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</si>
  <si>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</si>
  <si>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</si>
  <si>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</si>
  <si>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</si>
  <si>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</si>
  <si>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</si>
  <si>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</si>
  <si>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</si>
  <si>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</si>
  <si>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</si>
  <si>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</si>
  <si>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</si>
  <si>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</si>
  <si>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</si>
  <si>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</si>
  <si>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</si>
  <si>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</si>
  <si>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</si>
  <si>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</si>
  <si>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</si>
  <si>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</si>
  <si>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</si>
  <si>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</si>
  <si>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</si>
  <si>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</si>
  <si>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</si>
  <si>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</si>
  <si>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</si>
  <si>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</si>
  <si>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</si>
  <si>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</si>
  <si>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</si>
  <si>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</si>
  <si>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</si>
  <si>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</si>
  <si>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</si>
  <si>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</si>
  <si>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</si>
  <si>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</si>
  <si>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</si>
  <si>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</si>
  <si>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</si>
  <si>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</si>
  <si>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</si>
  <si>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</si>
  <si>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</si>
  <si>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</si>
  <si>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</si>
  <si>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</si>
  <si>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</si>
  <si>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</si>
  <si>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</si>
  <si>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</si>
  <si>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</si>
  <si>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</si>
  <si>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</si>
  <si>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</si>
  <si>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</si>
  <si>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</si>
  <si>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</si>
  <si>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</si>
  <si>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</si>
  <si>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</si>
  <si>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</si>
  <si>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</si>
  <si>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</si>
  <si>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</si>
  <si>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</si>
  <si>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</si>
  <si>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</si>
  <si>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</si>
  <si>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</si>
  <si>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</si>
  <si>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</si>
  <si>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</si>
  <si>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</si>
  <si>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</si>
  <si>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</si>
  <si>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</si>
  <si>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</si>
  <si>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</si>
  <si>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</si>
  <si>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</si>
  <si>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</si>
  <si>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</si>
  <si>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</si>
  <si>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</si>
  <si>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</si>
  <si>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</si>
  <si>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</si>
  <si>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</si>
  <si>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</si>
  <si>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</si>
  <si>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</si>
  <si>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</si>
  <si>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</si>
  <si>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</si>
  <si>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</si>
  <si>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</si>
  <si>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</si>
  <si>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</si>
  <si>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</si>
  <si>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</si>
  <si>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</si>
  <si>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</si>
  <si>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</si>
  <si>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</si>
  <si>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</si>
  <si>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</si>
  <si>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</si>
  <si>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</si>
  <si>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</si>
  <si>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</si>
  <si>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</si>
  <si>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</si>
  <si>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</si>
  <si>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</si>
  <si>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</si>
  <si>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</si>
  <si>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</si>
  <si>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</si>
  <si>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</si>
  <si>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</si>
  <si>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</si>
  <si>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</si>
  <si>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</si>
  <si>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</si>
  <si>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</si>
  <si>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</si>
  <si>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</si>
  <si>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</si>
  <si>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</si>
  <si>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</si>
  <si>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</si>
  <si>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</si>
  <si>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</si>
  <si>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</si>
  <si>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</si>
  <si>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</si>
  <si>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</si>
  <si>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</si>
  <si>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</si>
  <si>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</si>
  <si>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</si>
  <si>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</si>
  <si>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</si>
  <si>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</si>
  <si>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</si>
  <si>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</si>
  <si>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</si>
  <si>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</si>
  <si>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</si>
  <si>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</si>
  <si>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</si>
  <si>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</si>
  <si>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</si>
  <si>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</si>
  <si>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</si>
  <si>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</si>
  <si>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</si>
  <si>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</si>
  <si>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</si>
  <si>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</si>
  <si>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</si>
  <si>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</si>
  <si>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</si>
  <si>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</si>
  <si>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</si>
  <si>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</si>
  <si>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</si>
  <si>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</si>
  <si>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</si>
  <si>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</si>
  <si>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</si>
  <si>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</si>
  <si>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</si>
  <si>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</si>
  <si>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</si>
  <si>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</si>
  <si>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</si>
  <si>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</si>
  <si>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</si>
  <si>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</si>
  <si>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</si>
  <si>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</si>
  <si>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</si>
  <si>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</si>
  <si>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</si>
  <si>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</si>
  <si>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</si>
  <si>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</si>
  <si>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</si>
  <si>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</si>
  <si>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</si>
  <si>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</si>
  <si>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</si>
  <si>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</si>
  <si>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</si>
  <si>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</si>
  <si>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</si>
  <si>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</si>
  <si>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</si>
  <si>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</si>
  <si>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</si>
  <si>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</si>
  <si>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</si>
  <si>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</si>
  <si>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</si>
  <si>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</si>
  <si>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</si>
  <si>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</si>
  <si>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</si>
  <si>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</si>
  <si>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</si>
  <si>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</si>
  <si>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</si>
  <si>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</si>
  <si>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</si>
  <si>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</si>
  <si>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</si>
  <si>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</si>
  <si>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</si>
  <si>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</si>
  <si>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</si>
  <si>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</si>
  <si>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</si>
  <si>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</si>
  <si>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</si>
  <si>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</si>
  <si>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</si>
  <si>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</si>
  <si>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</si>
  <si>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</si>
  <si>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</si>
  <si>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</si>
  <si>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</si>
  <si>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</si>
  <si>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</si>
  <si>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</si>
  <si>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</si>
  <si>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</si>
  <si>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</si>
  <si>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</si>
  <si>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</si>
  <si>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</si>
  <si>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</si>
  <si>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</si>
  <si>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</si>
  <si>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</si>
  <si>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</si>
  <si>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</si>
  <si>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</si>
  <si>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</si>
  <si>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</si>
  <si>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</si>
  <si>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</si>
  <si>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</si>
  <si>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</si>
  <si>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</si>
  <si>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</si>
  <si>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</si>
  <si>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</si>
  <si>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</si>
  <si>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</si>
  <si>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</si>
  <si>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</si>
  <si>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</si>
  <si>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</si>
  <si>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</si>
  <si>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</si>
  <si>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</si>
  <si>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</si>
  <si>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</si>
  <si>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</si>
  <si>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</si>
  <si>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</si>
  <si>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</si>
  <si>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</si>
  <si>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</si>
  <si>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</si>
  <si>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</si>
  <si>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</si>
  <si>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</si>
  <si>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</si>
  <si>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</si>
  <si>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</si>
  <si>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</si>
  <si>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</si>
  <si>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</si>
  <si>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</si>
  <si>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</si>
  <si>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</si>
  <si>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</si>
  <si>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</si>
  <si>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</si>
  <si>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</si>
  <si>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</si>
  <si>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</si>
  <si>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</si>
  <si>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</si>
  <si>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</si>
  <si>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</si>
  <si>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</si>
  <si>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</si>
  <si>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</si>
  <si>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</si>
  <si>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</si>
  <si>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</si>
  <si>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</si>
  <si>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</si>
  <si>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</si>
  <si>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</si>
  <si>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</si>
  <si>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</si>
  <si>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</si>
  <si>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</si>
  <si>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</si>
  <si>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</si>
  <si>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</si>
  <si>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</si>
  <si>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</si>
  <si>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</si>
  <si>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</si>
  <si>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</si>
  <si>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</si>
  <si>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</si>
  <si>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</si>
  <si>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</si>
  <si>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</si>
  <si>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</si>
  <si>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</si>
  <si>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</si>
  <si>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</si>
  <si>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</si>
  <si>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</si>
  <si>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</si>
  <si>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</si>
  <si>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</si>
  <si>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</si>
  <si>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</si>
  <si>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</si>
  <si>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</si>
  <si>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</si>
  <si>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</si>
  <si>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</si>
  <si>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</si>
  <si>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</si>
  <si>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</si>
  <si>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</si>
  <si>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</si>
  <si>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</si>
  <si>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</si>
  <si>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</si>
  <si>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</si>
  <si>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</si>
  <si>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</si>
  <si>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</si>
  <si>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</si>
  <si>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</si>
  <si>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</si>
  <si>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</si>
  <si>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</si>
  <si>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</si>
  <si>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</si>
  <si>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</si>
  <si>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</si>
  <si>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</si>
  <si>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</si>
  <si>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</si>
  <si>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</si>
  <si>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</si>
  <si>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</si>
  <si>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</si>
  <si>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</si>
  <si>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</si>
  <si>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</si>
  <si>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</si>
  <si>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</si>
  <si>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</si>
  <si>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</si>
  <si>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</si>
  <si>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</si>
  <si>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</si>
  <si>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</si>
  <si>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</si>
  <si>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</si>
  <si>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</si>
  <si>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</si>
  <si>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</si>
  <si>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</si>
  <si>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</si>
  <si>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</si>
  <si>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</si>
  <si>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</si>
  <si>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</si>
  <si>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</si>
  <si>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</si>
  <si>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</si>
  <si>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</si>
  <si>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</si>
  <si>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</si>
  <si>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</si>
  <si>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</si>
  <si>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</si>
  <si>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</si>
  <si>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</si>
  <si>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</si>
  <si>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</si>
  <si>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</si>
  <si>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</si>
  <si>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</si>
  <si>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</si>
  <si>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</si>
  <si>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</si>
  <si>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</si>
  <si>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</si>
  <si>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</si>
  <si>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</si>
  <si>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</si>
  <si>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</si>
  <si>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</si>
  <si>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</si>
  <si>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</si>
  <si>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</si>
  <si>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</si>
  <si>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</si>
  <si>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</si>
  <si>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</si>
  <si>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</si>
  <si>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</si>
  <si>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</si>
  <si>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</si>
  <si>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</si>
  <si>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</si>
  <si>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</si>
  <si>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</si>
  <si>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</si>
  <si>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</si>
  <si>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</si>
  <si>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</si>
  <si>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</si>
  <si>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</si>
  <si>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</si>
  <si>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</si>
  <si>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</si>
  <si>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</si>
  <si>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</si>
  <si>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</si>
  <si>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</si>
  <si>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</si>
  <si>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</si>
  <si>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</si>
  <si>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</si>
  <si>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</si>
  <si>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</si>
  <si>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</si>
  <si>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</si>
  <si>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</si>
  <si>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</si>
  <si>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</si>
  <si>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</si>
  <si>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</si>
  <si>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</si>
  <si>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</si>
  <si>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</si>
  <si>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</si>
  <si>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</si>
  <si>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</si>
  <si>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</si>
  <si>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</si>
  <si>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</si>
  <si>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</si>
  <si>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</si>
  <si>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</si>
  <si>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</si>
  <si>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</si>
  <si>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</si>
  <si>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</si>
  <si>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</si>
  <si>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</si>
  <si>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</si>
  <si>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</si>
  <si>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</si>
  <si>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</si>
  <si>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</si>
  <si>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</si>
  <si>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</si>
  <si>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</si>
  <si>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</si>
  <si>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</si>
  <si>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</si>
  <si>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</si>
  <si>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</si>
  <si>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</si>
  <si>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</si>
  <si>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</si>
  <si>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</si>
  <si>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</si>
  <si>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</si>
  <si>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</si>
  <si>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</si>
  <si>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</si>
  <si>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</si>
  <si>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</si>
  <si>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</si>
  <si>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</si>
  <si>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</si>
  <si>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</si>
  <si>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</si>
  <si>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</si>
  <si>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</si>
  <si>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</si>
  <si>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</si>
  <si>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</si>
  <si>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</si>
  <si>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</si>
  <si>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</si>
  <si>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</si>
  <si>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</si>
  <si>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</si>
  <si>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</si>
  <si>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</si>
  <si>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</si>
  <si>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</si>
  <si>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</si>
  <si>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</si>
  <si>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</si>
  <si>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</si>
  <si>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</si>
  <si>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</si>
  <si>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</si>
  <si>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</si>
  <si>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</si>
  <si>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</si>
  <si>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</si>
  <si>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</si>
  <si>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</si>
  <si>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</si>
  <si>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</si>
  <si>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</si>
  <si>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</si>
  <si>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</si>
  <si>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</si>
  <si>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</si>
  <si>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</si>
  <si>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</si>
  <si>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</si>
  <si>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</si>
  <si>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</si>
  <si>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</si>
  <si>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</si>
  <si>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</si>
  <si>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</si>
  <si>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</si>
  <si>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</si>
  <si>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</si>
  <si>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</si>
  <si>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</si>
  <si>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</si>
  <si>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</si>
  <si>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</si>
  <si>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</si>
  <si>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</si>
  <si>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</si>
  <si>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</si>
  <si>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</si>
  <si>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</si>
  <si>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</si>
  <si>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</si>
  <si>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</si>
  <si>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</si>
  <si>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</si>
  <si>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</si>
  <si>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</si>
  <si>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</si>
  <si>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</si>
  <si>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</si>
  <si>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</si>
  <si>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</si>
  <si>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</si>
  <si>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</si>
  <si>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</si>
  <si>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</si>
  <si>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</si>
  <si>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</si>
  <si>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</si>
  <si>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</si>
  <si>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</si>
  <si>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</si>
  <si>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</si>
  <si>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</si>
  <si>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</si>
  <si>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</si>
  <si>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</si>
  <si>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</si>
  <si>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</si>
  <si>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</si>
  <si>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</si>
  <si>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</si>
  <si>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</si>
  <si>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</si>
  <si>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</si>
  <si>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</si>
  <si>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</si>
  <si>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</si>
  <si>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</si>
  <si>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</si>
  <si>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</si>
  <si>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</si>
  <si>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</si>
  <si>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</si>
  <si>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</si>
  <si>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</si>
  <si>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</si>
  <si>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</si>
  <si>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</si>
  <si>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</si>
  <si>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</si>
  <si>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</si>
  <si>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</si>
  <si>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</si>
  <si>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</si>
  <si>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</si>
  <si>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</si>
  <si>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</si>
  <si>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</si>
  <si>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</si>
  <si>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</si>
  <si>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</si>
  <si>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</si>
  <si>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</si>
  <si>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</si>
  <si>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</si>
  <si>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</si>
  <si>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</si>
  <si>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</si>
  <si>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</si>
  <si>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</si>
  <si>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</si>
  <si>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</si>
  <si>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</si>
  <si>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</si>
  <si>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</si>
  <si>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</si>
  <si>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</si>
  <si>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</si>
  <si>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</si>
  <si>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</si>
  <si>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</si>
  <si>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</si>
  <si>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</si>
  <si>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</si>
  <si>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</si>
  <si>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</si>
  <si>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</si>
  <si>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</si>
  <si>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</si>
  <si>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</si>
  <si>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</si>
  <si>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</si>
  <si>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</si>
  <si>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</si>
  <si>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</si>
  <si>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</si>
  <si>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</si>
  <si>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</si>
  <si>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</si>
  <si>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</si>
  <si>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</si>
  <si>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</si>
  <si>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</si>
  <si>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</si>
  <si>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</si>
  <si>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</si>
  <si>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</si>
  <si>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</si>
  <si>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</si>
  <si>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</si>
  <si>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</si>
  <si>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</si>
  <si>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</si>
  <si>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</si>
  <si>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</si>
  <si>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</si>
  <si>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</si>
  <si>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</si>
  <si>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</si>
  <si>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</si>
  <si>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</si>
  <si>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</si>
  <si>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</si>
  <si>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</si>
  <si>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</si>
  <si>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</si>
  <si>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</si>
  <si>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</si>
  <si>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</si>
  <si>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</si>
  <si>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</si>
  <si>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</si>
  <si>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</si>
  <si>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</si>
  <si>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</si>
  <si>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</si>
  <si>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</si>
  <si>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</si>
  <si>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</si>
  <si>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</si>
  <si>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</si>
  <si>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</si>
  <si>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</si>
  <si>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</si>
  <si>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</si>
  <si>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</si>
  <si>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</si>
  <si>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</si>
  <si>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</si>
  <si>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</si>
  <si>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</si>
  <si>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</si>
  <si>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</si>
  <si>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</si>
  <si>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</si>
  <si>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</si>
  <si>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</si>
  <si>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</si>
  <si>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</si>
  <si>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</si>
  <si>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</si>
  <si>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</si>
  <si>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</si>
  <si>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</si>
  <si>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</si>
  <si>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</si>
  <si>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</si>
  <si>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</si>
  <si>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</si>
  <si>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</si>
  <si>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</si>
  <si>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</si>
  <si>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</si>
  <si>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</si>
  <si>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</si>
  <si>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</si>
  <si>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</si>
  <si>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</si>
  <si>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</si>
  <si>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</si>
  <si>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</si>
  <si>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</si>
  <si>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</si>
  <si>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</si>
  <si>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</si>
  <si>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</si>
  <si>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</si>
  <si>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</si>
  <si>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</si>
  <si>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</si>
  <si>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</si>
  <si>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</si>
  <si>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</si>
  <si>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</si>
  <si>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</si>
  <si>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</si>
  <si>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</si>
  <si>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</si>
  <si>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</si>
  <si>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</si>
  <si>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</si>
  <si>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</si>
  <si>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</si>
  <si>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</si>
  <si>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</si>
  <si>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</si>
  <si>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</si>
  <si>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</si>
  <si>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</si>
  <si>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</si>
  <si>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</si>
  <si>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</si>
  <si>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</si>
  <si>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</si>
  <si>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</si>
  <si>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</si>
  <si>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</si>
  <si>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</si>
  <si>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</si>
  <si>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</si>
  <si>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</si>
  <si>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</si>
  <si>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</si>
  <si>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</si>
  <si>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</si>
  <si>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</si>
  <si>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</si>
  <si>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</si>
  <si>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</si>
  <si>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</si>
  <si>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</si>
  <si>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</si>
  <si>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</si>
  <si>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</si>
  <si>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</si>
  <si>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</si>
  <si>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</si>
  <si>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</si>
  <si>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</si>
  <si>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</si>
  <si>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</si>
  <si>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</si>
  <si>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</si>
  <si>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</si>
  <si>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</si>
  <si>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</si>
  <si>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</si>
  <si>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</si>
  <si>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</si>
  <si>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</si>
  <si>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</si>
  <si>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</si>
  <si>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</si>
  <si>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</si>
  <si>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</si>
  <si>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</si>
  <si>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</si>
  <si>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</si>
  <si>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</si>
  <si>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</si>
  <si>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</si>
  <si>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</si>
  <si>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</si>
  <si>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</si>
  <si>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</si>
  <si>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</si>
  <si>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</si>
  <si>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</si>
  <si>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</si>
  <si>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</si>
  <si>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</si>
  <si>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</si>
  <si>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</si>
  <si>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</si>
  <si>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</si>
  <si>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</si>
  <si>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</si>
  <si>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</si>
  <si>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</si>
  <si>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</si>
  <si>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</si>
  <si>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</si>
  <si>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</si>
  <si>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</si>
  <si>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</si>
  <si>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</si>
  <si>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</si>
  <si>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</si>
  <si>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</si>
  <si>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</si>
  <si>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</si>
  <si>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</si>
  <si>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</si>
  <si>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</si>
  <si>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</si>
  <si>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</si>
  <si>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</si>
  <si>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</si>
  <si>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</si>
  <si>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</si>
  <si>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</si>
  <si>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</si>
  <si>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</si>
  <si>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</si>
  <si>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</si>
  <si>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</si>
  <si>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</si>
  <si>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</si>
  <si>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</si>
  <si>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</si>
  <si>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</si>
  <si>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</si>
  <si>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</si>
  <si>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</si>
  <si>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</si>
  <si>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</si>
  <si>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</si>
  <si>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</si>
  <si>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</si>
  <si>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</si>
  <si>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</si>
  <si>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</si>
  <si>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</si>
  <si>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</si>
  <si>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</si>
  <si>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</si>
  <si>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</si>
  <si>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</si>
  <si>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</si>
  <si>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</si>
  <si>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</si>
  <si>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</si>
  <si>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</si>
  <si>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</si>
  <si>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</si>
  <si>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</si>
  <si>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</si>
  <si>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</si>
  <si>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</si>
  <si>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</si>
  <si>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</si>
  <si>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</si>
  <si>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</si>
  <si>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</si>
  <si>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</si>
  <si>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</si>
  <si>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</si>
  <si>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</si>
  <si>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</si>
  <si>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</si>
  <si>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</si>
  <si>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</si>
  <si>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</si>
  <si>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</si>
  <si>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</si>
  <si>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</si>
  <si>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</si>
  <si>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</si>
  <si>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</si>
  <si>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</si>
  <si>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</si>
  <si>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</si>
  <si>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</si>
  <si>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</si>
  <si>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</si>
  <si>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</si>
  <si>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</si>
  <si>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</si>
  <si>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</si>
  <si>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</si>
  <si>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</si>
  <si>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</si>
  <si>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</si>
  <si>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</si>
  <si>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</si>
  <si>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</si>
  <si>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</si>
  <si>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</si>
  <si>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</si>
  <si>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</si>
  <si>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</si>
  <si>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</si>
  <si>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</si>
  <si>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</si>
  <si>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</si>
  <si>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</si>
  <si>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</si>
  <si>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</si>
  <si>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</si>
  <si>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</si>
  <si>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</si>
  <si>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</si>
  <si>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</si>
  <si>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</si>
  <si>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</si>
  <si>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</si>
  <si>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</si>
  <si>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</si>
  <si>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</si>
  <si>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</si>
  <si>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</si>
  <si>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</si>
  <si>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</si>
  <si>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</si>
  <si>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</si>
  <si>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</si>
  <si>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</si>
  <si>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</si>
  <si>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</si>
  <si>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</si>
  <si>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</si>
  <si>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</si>
  <si>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</si>
  <si>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</si>
  <si>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</si>
  <si>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</si>
  <si>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</si>
  <si>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</si>
  <si>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</si>
  <si>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</si>
  <si>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</si>
  <si>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</si>
  <si>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</si>
  <si>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</si>
  <si>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</si>
  <si>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</si>
  <si>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</si>
  <si>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</si>
  <si>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</si>
  <si>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</si>
  <si>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</si>
  <si>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</si>
  <si>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</si>
  <si>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</si>
  <si>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</si>
  <si>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</si>
  <si>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</si>
  <si>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</si>
  <si>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</si>
  <si>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</si>
  <si>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</si>
  <si>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</si>
  <si>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</si>
  <si>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</si>
  <si>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</si>
  <si>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</si>
  <si>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</si>
  <si>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</si>
  <si>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</si>
  <si>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</si>
  <si>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</si>
  <si>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</si>
  <si>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</si>
  <si>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</si>
  <si>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</si>
  <si>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</si>
  <si>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</si>
  <si>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</si>
  <si>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</si>
  <si>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</si>
  <si>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</si>
  <si>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</si>
  <si>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</si>
  <si>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</si>
  <si>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</si>
  <si>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</si>
  <si>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</si>
  <si>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</si>
  <si>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</si>
  <si>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</si>
  <si>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</si>
  <si>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</si>
  <si>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</si>
  <si>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</si>
  <si>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</si>
  <si>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</si>
  <si>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</si>
  <si>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</si>
  <si>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</si>
  <si>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</si>
  <si>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</si>
  <si>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</si>
  <si>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</si>
  <si>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</si>
  <si>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</si>
  <si>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</si>
  <si>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</si>
  <si>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</si>
  <si>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</si>
  <si>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</si>
  <si>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</si>
  <si>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</si>
  <si>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</si>
  <si>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</si>
  <si>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</si>
  <si>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</si>
  <si>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</si>
  <si>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</si>
  <si>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</si>
  <si>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</si>
  <si>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</si>
  <si>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</si>
  <si>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</si>
  <si>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</si>
  <si>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</si>
  <si>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</si>
  <si>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</si>
  <si>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</si>
  <si>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</si>
  <si>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</si>
  <si>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</si>
  <si>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</si>
  <si>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</si>
  <si>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</si>
  <si>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</si>
  <si>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</si>
  <si>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</si>
  <si>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</si>
  <si>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</si>
  <si>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</si>
  <si>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</si>
  <si>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</si>
  <si>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</si>
  <si>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</si>
  <si>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</si>
  <si>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</si>
  <si>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</si>
  <si>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</si>
  <si>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</si>
  <si>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</si>
  <si>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</si>
  <si>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</si>
  <si>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</si>
  <si>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</si>
  <si>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</si>
  <si>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</si>
  <si>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</si>
  <si>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</si>
  <si>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</si>
  <si>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</si>
  <si>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</si>
  <si>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</si>
  <si>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</si>
  <si>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</si>
  <si>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</si>
  <si>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</si>
  <si>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</si>
  <si>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</si>
  <si>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</si>
  <si>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</si>
  <si>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</si>
  <si>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</si>
  <si>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</si>
  <si>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</si>
  <si>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</si>
  <si>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</si>
  <si>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</si>
  <si>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</si>
  <si>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</si>
  <si>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</si>
  <si>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</si>
  <si>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</si>
  <si>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</si>
  <si>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</si>
  <si>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</si>
  <si>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</si>
  <si>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</si>
  <si>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</si>
  <si>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</si>
  <si>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</si>
  <si>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</si>
  <si>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</si>
  <si>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</si>
  <si>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</si>
  <si>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</si>
  <si>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</si>
  <si>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</si>
  <si>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</si>
  <si>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</si>
  <si>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</si>
  <si>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</si>
  <si>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</si>
  <si>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</si>
  <si>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</si>
  <si>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</si>
  <si>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</si>
  <si>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</si>
  <si>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</si>
  <si>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</si>
  <si>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</si>
  <si>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</si>
  <si>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</si>
  <si>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</si>
  <si>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</si>
  <si>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</si>
  <si>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</si>
  <si>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</si>
  <si>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</si>
  <si>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</si>
  <si>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</si>
  <si>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</si>
  <si>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</si>
  <si>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</si>
  <si>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</si>
  <si>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</si>
  <si>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</si>
  <si>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</si>
  <si>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</si>
  <si>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</si>
  <si>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</si>
  <si>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</si>
  <si>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</si>
  <si>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</si>
  <si>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</si>
  <si>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</si>
  <si>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</si>
  <si>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</si>
  <si>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</si>
  <si>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</si>
  <si>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</si>
  <si>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</si>
  <si>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</si>
  <si>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</si>
  <si>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</si>
  <si>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</si>
  <si>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</si>
  <si>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</si>
  <si>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</si>
  <si>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</si>
  <si>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</si>
  <si>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</si>
  <si>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</si>
  <si>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</si>
  <si>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</si>
  <si>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</si>
  <si>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</si>
  <si>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</si>
  <si>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</si>
  <si>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</si>
  <si>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</si>
  <si>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</si>
  <si>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</si>
  <si>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</si>
  <si>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</si>
  <si>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</si>
  <si>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</si>
  <si>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</si>
  <si>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</si>
  <si>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</si>
  <si>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</si>
  <si>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</si>
  <si>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</si>
  <si>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</si>
  <si>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</si>
  <si>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</si>
  <si>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</si>
  <si>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</si>
  <si>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</si>
  <si>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</si>
  <si>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</si>
  <si>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</si>
  <si>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</si>
  <si>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</si>
  <si>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</si>
  <si>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</si>
  <si>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</si>
  <si>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</si>
  <si>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</si>
  <si>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</si>
  <si>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</si>
  <si>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</si>
  <si>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</si>
  <si>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</si>
  <si>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</si>
  <si>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</si>
  <si>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</si>
  <si>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</si>
  <si>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</si>
  <si>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</si>
  <si>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</si>
  <si>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</si>
  <si>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</si>
  <si>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</si>
  <si>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</si>
  <si>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</si>
  <si>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</si>
  <si>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</si>
  <si>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</si>
  <si>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</si>
  <si>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</si>
  <si>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</si>
  <si>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</si>
  <si>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</si>
  <si>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</si>
  <si>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</si>
  <si>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</si>
  <si>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</si>
  <si>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</si>
  <si>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</si>
  <si>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</si>
  <si>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</si>
  <si>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</si>
  <si>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</si>
  <si>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</si>
  <si>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</si>
  <si>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</si>
  <si>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</si>
  <si>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</si>
  <si>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</si>
  <si>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</si>
  <si>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</si>
  <si>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</si>
  <si>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</si>
  <si>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</si>
  <si>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</si>
  <si>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</si>
  <si>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</si>
  <si>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</si>
  <si>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</si>
  <si>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</si>
  <si>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</si>
  <si>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</si>
  <si>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</si>
  <si>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</si>
  <si>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</si>
  <si>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</si>
  <si>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</si>
  <si>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</si>
  <si>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</si>
  <si>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</si>
  <si>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</si>
  <si>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</si>
  <si>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</si>
  <si>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</si>
  <si>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</si>
  <si>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</si>
  <si>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</si>
  <si>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</si>
  <si>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</si>
  <si>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</si>
  <si>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</si>
  <si>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</si>
  <si>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</si>
  <si>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</si>
  <si>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</si>
  <si>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</si>
  <si>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</si>
  <si>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</si>
  <si>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</si>
  <si>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</si>
  <si>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</si>
  <si>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</si>
  <si>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</si>
  <si>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</si>
  <si>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</si>
  <si>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</si>
  <si>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</si>
  <si>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</si>
  <si>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</si>
  <si>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</si>
  <si>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</si>
  <si>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</si>
  <si>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</si>
  <si>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</si>
  <si>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</si>
  <si>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</si>
  <si>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</si>
  <si>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</si>
  <si>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</si>
  <si>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</si>
  <si>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</si>
  <si>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</si>
  <si>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</si>
  <si>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</si>
  <si>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</si>
  <si>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</si>
  <si>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</si>
  <si>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</si>
  <si>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</si>
  <si>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</si>
  <si>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</si>
  <si>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</si>
  <si>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</si>
  <si>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</si>
  <si>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</si>
  <si>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</si>
  <si>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</si>
  <si>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</si>
  <si>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</si>
  <si>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</si>
  <si>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</si>
  <si>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</si>
  <si>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</si>
  <si>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</si>
  <si>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</si>
  <si>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</si>
  <si>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</si>
  <si>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</si>
  <si>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</si>
  <si>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</si>
  <si>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</si>
  <si>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</si>
  <si>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</si>
  <si>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</si>
  <si>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</si>
  <si>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</si>
  <si>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</si>
  <si>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</si>
  <si>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</si>
  <si>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</si>
  <si>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</si>
  <si>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</si>
  <si>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</si>
  <si>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</si>
  <si>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</si>
  <si>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</si>
  <si>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</si>
  <si>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</si>
  <si>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</si>
  <si>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</si>
  <si>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</si>
  <si>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</si>
  <si>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</si>
  <si>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</si>
  <si>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</si>
  <si>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</si>
  <si>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</si>
  <si>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</si>
  <si>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</si>
  <si>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</si>
  <si>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</si>
  <si>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</si>
  <si>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</si>
  <si>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</si>
  <si>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</si>
  <si>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</si>
  <si>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</si>
  <si>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</si>
  <si>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</si>
  <si>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</si>
  <si>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</si>
  <si>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</si>
  <si>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</si>
  <si>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</si>
  <si>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</si>
  <si>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</si>
  <si>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</si>
  <si>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</si>
  <si>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</si>
  <si>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</si>
  <si>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</si>
  <si>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</si>
  <si>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</si>
  <si>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</si>
  <si>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</si>
  <si>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</si>
  <si>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</si>
  <si>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</si>
  <si>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</si>
  <si>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</si>
  <si>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</si>
  <si>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</si>
  <si>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</si>
  <si>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</si>
  <si>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</si>
  <si>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</si>
  <si>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</si>
  <si>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</si>
  <si>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</si>
  <si>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</si>
  <si>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</si>
  <si>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</si>
  <si>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</si>
  <si>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</si>
  <si>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</si>
  <si>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</si>
  <si>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</si>
  <si>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</si>
  <si>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</si>
  <si>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</si>
  <si>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</si>
  <si>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</si>
  <si>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</si>
  <si>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</si>
  <si>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</si>
  <si>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</si>
  <si>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</si>
  <si>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</si>
  <si>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</si>
  <si>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</si>
  <si>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</si>
  <si>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</si>
  <si>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</si>
  <si>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</si>
  <si>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</si>
  <si>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</si>
  <si>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</si>
  <si>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</si>
  <si>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</si>
  <si>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</si>
  <si>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</si>
  <si>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</si>
  <si>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</si>
  <si>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</si>
  <si>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</si>
  <si>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</si>
  <si>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</si>
  <si>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</si>
  <si>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</si>
  <si>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</si>
  <si>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</si>
  <si>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</si>
  <si>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</si>
  <si>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</si>
  <si>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</si>
  <si>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</si>
  <si>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</si>
  <si>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</si>
  <si>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</si>
  <si>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</si>
  <si>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</si>
  <si>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</si>
  <si>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</si>
  <si>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</si>
  <si>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</si>
  <si>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</si>
  <si>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</si>
  <si>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</si>
  <si>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</si>
  <si>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</si>
  <si>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</si>
  <si>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</si>
  <si>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</si>
  <si>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</si>
  <si>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</si>
  <si>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</si>
  <si>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</si>
  <si>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</si>
  <si>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</si>
  <si>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</si>
  <si>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</si>
  <si>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</si>
  <si>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</si>
  <si>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</si>
  <si>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</si>
  <si>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</si>
  <si>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</si>
  <si>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</si>
  <si>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</si>
  <si>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</si>
  <si>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</si>
  <si>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</si>
  <si>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</si>
  <si>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</si>
  <si>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</si>
  <si>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</si>
  <si>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</si>
  <si>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</si>
  <si>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</si>
  <si>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</si>
  <si>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</si>
  <si>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</si>
  <si>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</si>
  <si>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</si>
  <si>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</si>
  <si>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</si>
  <si>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</si>
  <si>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</si>
  <si>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</si>
  <si>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</si>
  <si>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</si>
  <si>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</si>
  <si>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</si>
  <si>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</si>
  <si>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</si>
  <si>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</si>
  <si>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</si>
  <si>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</si>
  <si>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</si>
  <si>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</si>
  <si>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</si>
  <si>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</si>
  <si>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</si>
  <si>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</si>
  <si>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</si>
  <si>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</si>
  <si>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</si>
  <si>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</si>
  <si>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</si>
  <si>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</si>
  <si>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</si>
  <si>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</si>
  <si>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</si>
  <si>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</si>
  <si>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</si>
  <si>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</si>
  <si>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</si>
  <si>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</si>
  <si>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</si>
  <si>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</si>
  <si>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</si>
  <si>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</si>
  <si>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</si>
  <si>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</si>
  <si>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</si>
  <si>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</si>
  <si>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</si>
  <si>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</si>
  <si>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</si>
  <si>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</si>
  <si>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</si>
  <si>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</si>
  <si>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</si>
  <si>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</si>
  <si>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</si>
  <si>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</si>
  <si>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</si>
  <si>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</si>
  <si>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</si>
  <si>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</si>
  <si>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</si>
  <si>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</si>
  <si>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</si>
  <si>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</si>
  <si>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</si>
  <si>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</si>
  <si>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</si>
  <si>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</si>
  <si>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</si>
  <si>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</si>
  <si>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</si>
  <si>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</si>
  <si>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</si>
  <si>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</si>
  <si>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</si>
  <si>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</si>
  <si>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</si>
  <si>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</si>
  <si>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</si>
  <si>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</si>
  <si>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</si>
  <si>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</si>
  <si>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</si>
  <si>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</si>
  <si>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</si>
  <si>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</si>
  <si>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</si>
  <si>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</si>
  <si>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</si>
  <si>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</si>
  <si>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</si>
  <si>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</si>
  <si>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</si>
  <si>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</si>
  <si>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</si>
  <si>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</si>
  <si>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</si>
  <si>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</si>
  <si>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</si>
  <si>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</si>
  <si>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</si>
  <si>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</si>
  <si>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</si>
  <si>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</si>
  <si>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</si>
  <si>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</si>
  <si>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</si>
  <si>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</si>
  <si>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</si>
  <si>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</si>
  <si>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</si>
  <si>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</si>
  <si>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</si>
  <si>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</si>
  <si>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</si>
  <si>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</si>
  <si>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</si>
  <si>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</si>
  <si>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</si>
  <si>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</si>
  <si>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</si>
  <si>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</si>
  <si>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</si>
  <si>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</si>
  <si>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</si>
  <si>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</si>
  <si>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</si>
  <si>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</si>
  <si>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</si>
  <si>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</si>
  <si>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</si>
  <si>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</si>
  <si>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</si>
  <si>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</si>
  <si>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</si>
  <si>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</si>
  <si>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</si>
  <si>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</si>
  <si>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</si>
  <si>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</si>
  <si>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</si>
  <si>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</si>
  <si>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</si>
  <si>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</si>
  <si>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</si>
  <si>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</si>
  <si>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</si>
  <si>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</si>
  <si>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</si>
  <si>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</si>
  <si>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</si>
  <si>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</si>
  <si>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</si>
  <si>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</si>
  <si>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</si>
  <si>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</si>
  <si>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</si>
  <si>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</si>
  <si>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</si>
  <si>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</si>
  <si>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</si>
  <si>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</si>
  <si>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</si>
  <si>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</si>
  <si>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</si>
  <si>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</si>
  <si>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</si>
  <si>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</si>
  <si>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</si>
  <si>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</si>
  <si>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</si>
  <si>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</si>
  <si>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</si>
  <si>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</si>
  <si>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</si>
  <si>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</si>
  <si>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</si>
  <si>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</si>
  <si>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</si>
  <si>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</si>
  <si>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</si>
  <si>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</si>
  <si>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</si>
  <si>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</si>
  <si>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</si>
  <si>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</si>
  <si>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</si>
  <si>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</si>
  <si>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</si>
  <si>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</si>
  <si>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</si>
  <si>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</si>
  <si>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</si>
  <si>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</si>
  <si>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</si>
  <si>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</si>
  <si>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</si>
  <si>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</si>
  <si>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</si>
  <si>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</si>
  <si>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</si>
  <si>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</si>
  <si>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</si>
  <si>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</si>
  <si>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</si>
  <si>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</si>
  <si>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</si>
  <si>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</si>
  <si>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</si>
  <si>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</si>
  <si>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</si>
  <si>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</si>
  <si>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</si>
  <si>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</si>
  <si>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</si>
  <si>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</si>
  <si>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</si>
  <si>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</si>
  <si>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</si>
  <si>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</si>
  <si>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</si>
  <si>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</si>
  <si>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</si>
  <si>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</si>
  <si>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</si>
  <si>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</si>
  <si>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</si>
  <si>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</si>
  <si>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</si>
  <si>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</si>
  <si>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</si>
  <si>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</si>
  <si>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</si>
  <si>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</si>
  <si>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</si>
  <si>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</si>
  <si>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</si>
  <si>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</si>
  <si>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</si>
  <si>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</si>
  <si>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</si>
  <si>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</si>
  <si>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</si>
  <si>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</si>
  <si>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</si>
  <si>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</si>
  <si>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</si>
  <si>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</si>
  <si>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</si>
  <si>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</si>
  <si>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</si>
  <si>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</si>
  <si>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</si>
  <si>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</si>
  <si>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</si>
  <si>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</si>
  <si>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</si>
  <si>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</si>
  <si>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</si>
  <si>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</si>
  <si>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</si>
  <si>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</si>
  <si>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</si>
  <si>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</si>
  <si>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</si>
  <si>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</si>
  <si>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</si>
  <si>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</si>
  <si>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</si>
  <si>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</si>
  <si>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</si>
  <si>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</si>
  <si>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</si>
  <si>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</si>
  <si>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</si>
  <si>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</si>
  <si>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</si>
  <si>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</si>
  <si>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</si>
  <si>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</si>
  <si>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</si>
  <si>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</si>
  <si>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</si>
  <si>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</si>
  <si>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</si>
  <si>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</si>
  <si>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</si>
  <si>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</si>
  <si>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</si>
  <si>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</si>
  <si>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</si>
  <si>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</si>
  <si>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</si>
  <si>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</si>
  <si>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</si>
  <si>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</si>
  <si>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</si>
  <si>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</si>
  <si>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</si>
  <si>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</si>
  <si>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</si>
  <si>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</si>
  <si>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</si>
  <si>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</si>
  <si>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</si>
  <si>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</si>
  <si>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</si>
  <si>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</si>
  <si>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</si>
  <si>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</si>
  <si>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</si>
  <si>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</si>
  <si>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</si>
  <si>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</si>
  <si>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</si>
  <si>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</si>
  <si>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</si>
  <si>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</si>
  <si>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</si>
  <si>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</si>
  <si>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</si>
  <si>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</si>
  <si>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</si>
  <si>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</si>
  <si>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</si>
  <si>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</si>
  <si>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</si>
  <si>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</si>
  <si>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</si>
  <si>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</si>
  <si>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</si>
  <si>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</si>
  <si>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</si>
  <si>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</si>
  <si>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</si>
  <si>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</si>
  <si>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</si>
  <si>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</si>
  <si>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</si>
  <si>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</si>
  <si>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</si>
  <si>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</si>
  <si>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</si>
  <si>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</si>
  <si>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</si>
  <si>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</si>
  <si>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</si>
  <si>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</si>
  <si>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</si>
  <si>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</si>
  <si>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</si>
  <si>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</si>
  <si>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</si>
  <si>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</si>
  <si>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</si>
  <si>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</si>
  <si>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</si>
  <si>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</si>
  <si>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</si>
  <si>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</si>
  <si>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</si>
  <si>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</si>
  <si>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</si>
  <si>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</si>
  <si>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</si>
  <si>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</si>
  <si>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</si>
  <si>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</si>
  <si>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</si>
  <si>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</si>
  <si>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</si>
  <si>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</si>
  <si>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</si>
  <si>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</si>
  <si>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</si>
  <si>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</si>
  <si>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</si>
  <si>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</si>
  <si>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</si>
  <si>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</si>
  <si>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</si>
  <si>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</si>
  <si>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</si>
  <si>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</si>
  <si>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</si>
  <si>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</si>
  <si>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</si>
  <si>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</si>
  <si>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</si>
  <si>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</si>
  <si>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</si>
  <si>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</si>
  <si>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</si>
  <si>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</si>
  <si>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</si>
  <si>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</si>
  <si>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</si>
  <si>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</si>
  <si>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</si>
  <si>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</si>
  <si>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</si>
  <si>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</si>
  <si>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</si>
  <si>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</si>
  <si>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</si>
  <si>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</si>
  <si>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</si>
  <si>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</si>
  <si>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</si>
  <si>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</si>
  <si>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</si>
  <si>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</si>
  <si>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</si>
  <si>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</si>
  <si>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</si>
  <si>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</si>
  <si>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</si>
  <si>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</si>
  <si>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</si>
  <si>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</si>
  <si>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</si>
  <si>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</si>
  <si>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</si>
  <si>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</si>
  <si>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</si>
  <si>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</si>
  <si>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</si>
  <si>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</si>
  <si>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</si>
  <si>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</si>
  <si>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</si>
  <si>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</si>
  <si>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</si>
  <si>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</si>
  <si>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</si>
  <si>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</si>
  <si>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</si>
  <si>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</si>
  <si>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</si>
  <si>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</si>
  <si>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</si>
  <si>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</si>
  <si>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</si>
  <si>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</si>
  <si>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</si>
  <si>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</si>
  <si>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</si>
  <si>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</si>
  <si>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</si>
  <si>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</si>
  <si>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</si>
  <si>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</si>
  <si>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</si>
  <si>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</si>
  <si>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</si>
  <si>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</si>
  <si>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</si>
  <si>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</si>
  <si>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</si>
  <si>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</si>
  <si>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</si>
  <si>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</si>
  <si>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</si>
  <si>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</si>
  <si>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</si>
  <si>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</si>
  <si>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</si>
  <si>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</si>
  <si>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</si>
  <si>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</si>
  <si>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</si>
  <si>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</si>
  <si>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</si>
  <si>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</si>
  <si>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</si>
  <si>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</si>
  <si>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</si>
  <si>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</si>
  <si>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</si>
  <si>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</si>
  <si>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</si>
  <si>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</si>
  <si>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</si>
  <si>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</si>
  <si>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</si>
  <si>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</si>
  <si>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</si>
  <si>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</si>
  <si>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</si>
  <si>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</si>
  <si>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</si>
  <si>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</si>
  <si>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</si>
  <si>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</si>
  <si>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</si>
  <si>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</si>
  <si>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</si>
  <si>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</si>
  <si>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</si>
  <si>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</si>
  <si>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</si>
  <si>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</si>
  <si>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</si>
  <si>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</si>
  <si>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</si>
  <si>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</si>
  <si>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</si>
  <si>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</si>
  <si>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</si>
  <si>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</si>
  <si>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</si>
  <si>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</si>
  <si>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</si>
  <si>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</si>
  <si>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</si>
  <si>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</si>
  <si>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</si>
  <si>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</si>
  <si>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</si>
  <si>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</si>
  <si>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</si>
  <si>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</si>
  <si>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</si>
  <si>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</si>
  <si>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</si>
  <si>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</si>
  <si>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</si>
  <si>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</si>
  <si>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</si>
  <si>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</si>
  <si>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</si>
  <si>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</si>
  <si>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</si>
  <si>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</si>
  <si>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</si>
  <si>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</si>
  <si>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</si>
  <si>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</si>
  <si>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</si>
  <si>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</si>
  <si>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</si>
  <si>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</si>
  <si>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</si>
  <si>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</si>
  <si>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</si>
  <si>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</si>
  <si>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</si>
  <si>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</si>
  <si>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</si>
  <si>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</si>
  <si>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</si>
  <si>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</si>
  <si>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</si>
  <si>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</si>
  <si>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</si>
  <si>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</si>
  <si>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</si>
  <si>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</si>
  <si>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</si>
  <si>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</si>
  <si>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</si>
  <si>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</si>
  <si>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</si>
  <si>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</si>
  <si>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</si>
  <si>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</si>
  <si>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</si>
  <si>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</si>
  <si>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</si>
  <si>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</si>
  <si>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</si>
  <si>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</si>
  <si>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</si>
  <si>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</si>
  <si>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</si>
  <si>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</si>
  <si>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</si>
  <si>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</si>
  <si>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</si>
  <si>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</si>
  <si>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</si>
  <si>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</si>
  <si>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</si>
  <si>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</si>
  <si>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</si>
  <si>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</si>
  <si>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</si>
  <si>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</si>
  <si>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</si>
  <si>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</si>
  <si>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</si>
  <si>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</si>
  <si>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</si>
  <si>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</si>
  <si>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</si>
  <si>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</si>
  <si>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</si>
  <si>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</si>
  <si>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</si>
  <si>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</si>
  <si>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</si>
  <si>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</si>
  <si>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</si>
  <si>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</si>
  <si>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</si>
  <si>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</si>
  <si>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</si>
  <si>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</si>
  <si>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</si>
  <si>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</si>
  <si>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</si>
  <si>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</si>
  <si>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</si>
  <si>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</si>
  <si>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</si>
  <si>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</si>
  <si>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</si>
  <si>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</si>
  <si>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</si>
  <si>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</si>
  <si>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</si>
  <si>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</si>
  <si>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</si>
  <si>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</si>
  <si>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</si>
  <si>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</si>
  <si>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</si>
  <si>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</si>
  <si>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</si>
  <si>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</si>
  <si>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</si>
  <si>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</si>
  <si>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</si>
  <si>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</si>
  <si>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</si>
  <si>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</si>
  <si>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</si>
  <si>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</si>
  <si>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</si>
  <si>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</si>
  <si>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</si>
  <si>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</si>
  <si>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</si>
  <si>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</si>
  <si>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</si>
  <si>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</si>
  <si>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</si>
  <si>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</si>
  <si>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</si>
  <si>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</si>
  <si>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</si>
  <si>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</si>
  <si>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</si>
  <si>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</si>
  <si>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</si>
  <si>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</si>
  <si>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</si>
  <si>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</si>
  <si>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</si>
  <si>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</si>
  <si>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</si>
  <si>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</si>
  <si>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</si>
  <si>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</si>
  <si>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</si>
  <si>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</si>
  <si>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</si>
  <si>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</si>
  <si>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</si>
  <si>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</si>
  <si>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</si>
  <si>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</si>
  <si>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</si>
  <si>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</si>
  <si>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</si>
  <si>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</si>
  <si>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</si>
  <si>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</si>
  <si>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</si>
  <si>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</si>
  <si>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</si>
  <si>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</si>
  <si>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</si>
  <si>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</si>
  <si>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</si>
  <si>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</si>
  <si>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</si>
  <si>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</si>
  <si>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</si>
  <si>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</si>
  <si>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</si>
  <si>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</si>
  <si>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</si>
  <si>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</si>
  <si>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</si>
  <si>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</si>
  <si>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</si>
  <si>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</si>
  <si>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</si>
  <si>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</si>
  <si>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</si>
  <si>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</si>
  <si>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</si>
  <si>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</si>
  <si>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</si>
  <si>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</si>
  <si>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</si>
  <si>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</si>
  <si>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</si>
  <si>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</si>
  <si>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</si>
  <si>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</si>
  <si>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</si>
  <si>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</si>
  <si>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</si>
  <si>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</si>
  <si>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</si>
  <si>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</si>
  <si>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</si>
  <si>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</si>
  <si>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</si>
  <si>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</si>
  <si>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</si>
  <si>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</si>
  <si>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</si>
  <si>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</si>
  <si>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</si>
  <si>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</si>
  <si>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</si>
  <si>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</si>
  <si>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</si>
  <si>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</si>
  <si>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</si>
  <si>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</si>
  <si>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</si>
  <si>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</si>
  <si>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</si>
  <si>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</si>
  <si>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</si>
  <si>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</si>
  <si>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</si>
  <si>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</si>
  <si>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</si>
  <si>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</si>
  <si>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</si>
  <si>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</si>
  <si>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</si>
  <si>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</si>
  <si>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</si>
  <si>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</si>
  <si>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</si>
  <si>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</si>
  <si>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</si>
  <si>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</si>
  <si>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</si>
  <si>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</si>
  <si>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</si>
  <si>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</si>
  <si>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</si>
  <si>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</si>
  <si>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</si>
  <si>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</si>
  <si>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</si>
  <si>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</si>
  <si>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</si>
  <si>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</si>
  <si>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</si>
  <si>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</si>
  <si>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</si>
  <si>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</si>
  <si>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</si>
  <si>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</si>
  <si>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</si>
  <si>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</si>
  <si>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</si>
  <si>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</si>
  <si>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</si>
  <si>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</si>
  <si>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</si>
  <si>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</si>
  <si>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</si>
  <si>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</si>
  <si>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</si>
  <si>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</si>
  <si>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</si>
  <si>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</si>
  <si>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</si>
  <si>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</si>
  <si>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</si>
  <si>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</si>
  <si>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</si>
  <si>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</si>
  <si>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</si>
  <si>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</si>
  <si>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</si>
  <si>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</si>
  <si>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</si>
  <si>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</si>
  <si>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</si>
  <si>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</si>
  <si>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</si>
  <si>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</si>
  <si>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</si>
  <si>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</si>
  <si>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</si>
  <si>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</si>
  <si>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</si>
  <si>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</si>
  <si>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</si>
  <si>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</si>
  <si>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</si>
  <si>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</si>
  <si>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</si>
  <si>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</si>
  <si>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</si>
  <si>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</si>
  <si>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</si>
  <si>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</si>
  <si>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</si>
  <si>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</si>
  <si>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</si>
  <si>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</si>
  <si>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</si>
  <si>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</si>
  <si>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</si>
  <si>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</si>
  <si>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</si>
  <si>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</si>
  <si>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</si>
  <si>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</si>
  <si>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</si>
  <si>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</si>
  <si>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</si>
  <si>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</si>
  <si>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</si>
  <si>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</si>
  <si>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</si>
  <si>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</si>
  <si>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</si>
  <si>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</si>
  <si>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</si>
  <si>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</si>
  <si>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</si>
  <si>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</si>
  <si>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</si>
  <si>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</si>
  <si>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</si>
  <si>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</si>
  <si>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</si>
  <si>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</si>
  <si>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</si>
  <si>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</si>
  <si>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</si>
  <si>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</si>
  <si>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</si>
  <si>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</si>
  <si>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</si>
  <si>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</si>
  <si>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</si>
  <si>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</si>
  <si>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</si>
  <si>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</si>
  <si>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</si>
  <si>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</si>
  <si>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</si>
  <si>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</si>
  <si>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</si>
  <si>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</si>
  <si>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</si>
  <si>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</si>
  <si>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</si>
  <si>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</si>
  <si>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</si>
  <si>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</si>
  <si>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</si>
  <si>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</si>
  <si>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</si>
  <si>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</si>
  <si>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</si>
  <si>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</si>
  <si>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</si>
  <si>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</si>
  <si>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</si>
  <si>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</si>
  <si>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</si>
  <si>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</si>
  <si>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</si>
  <si>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</si>
  <si>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</si>
  <si>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</si>
  <si>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</si>
  <si>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</si>
  <si>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</si>
  <si>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</si>
  <si>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</si>
  <si>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</si>
  <si>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</si>
  <si>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</si>
  <si>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</si>
  <si>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</si>
  <si>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</si>
  <si>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</si>
  <si>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</si>
  <si>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</si>
  <si>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</si>
  <si>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</si>
  <si>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</si>
  <si>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</si>
  <si>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</si>
  <si>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</si>
  <si>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</si>
  <si>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</si>
  <si>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</si>
  <si>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</si>
  <si>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</si>
  <si>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</si>
  <si>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</si>
  <si>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</si>
  <si>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</si>
  <si>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</si>
  <si>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</si>
  <si>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</si>
  <si>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</si>
  <si>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</si>
  <si>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</si>
  <si>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</si>
  <si>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</si>
  <si>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</si>
  <si>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</si>
  <si>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</si>
  <si>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</si>
  <si>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</si>
  <si>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</si>
  <si>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</si>
  <si>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</si>
  <si>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</si>
  <si>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</si>
  <si>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</si>
  <si>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</si>
  <si>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</si>
  <si>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</si>
  <si>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</si>
  <si>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</si>
  <si>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</si>
  <si>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</si>
  <si>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</si>
  <si>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</si>
  <si>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</si>
  <si>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</si>
  <si>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</si>
  <si>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</si>
  <si>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</si>
  <si>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</si>
  <si>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</si>
  <si>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</si>
  <si>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</si>
  <si>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</si>
  <si>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</si>
  <si>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</si>
  <si>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</si>
  <si>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</si>
  <si>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</si>
  <si>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</si>
  <si>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</si>
  <si>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</si>
  <si>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</si>
  <si>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</si>
  <si>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</si>
  <si>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</si>
  <si>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</si>
  <si>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</si>
  <si>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</si>
  <si>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</si>
  <si>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</si>
  <si>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</si>
  <si>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</si>
  <si>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</si>
  <si>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</si>
  <si>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</si>
  <si>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</si>
  <si>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</si>
  <si>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</si>
  <si>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</si>
  <si>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</si>
  <si>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</si>
  <si>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</si>
  <si>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</si>
  <si>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</si>
  <si>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</si>
  <si>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</si>
  <si>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</si>
  <si>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</si>
  <si>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</si>
  <si>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</si>
  <si>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</si>
  <si>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</si>
  <si>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</si>
  <si>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</si>
  <si>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</si>
  <si>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</si>
  <si>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</si>
  <si>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</si>
  <si>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</si>
  <si>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</si>
  <si>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</si>
  <si>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</si>
  <si>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</si>
  <si>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</si>
  <si>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</si>
  <si>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</si>
  <si>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</si>
  <si>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</si>
  <si>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</si>
  <si>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</si>
  <si>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</si>
  <si>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</si>
  <si>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</si>
  <si>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</si>
  <si>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</si>
  <si>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</si>
  <si>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</si>
  <si>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</si>
  <si>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</si>
  <si>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</si>
  <si>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</si>
  <si>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</si>
  <si>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</si>
  <si>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</si>
  <si>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</si>
  <si>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</si>
  <si>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</si>
  <si>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</si>
  <si>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</si>
  <si>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</si>
  <si>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</si>
  <si>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</si>
  <si>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</si>
  <si>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</si>
  <si>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</si>
  <si>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</si>
  <si>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</si>
  <si>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</si>
  <si>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</si>
  <si>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</si>
  <si>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</si>
  <si>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</si>
  <si>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</si>
  <si>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</si>
  <si>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</si>
  <si>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</si>
  <si>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</si>
  <si>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</si>
  <si>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</si>
  <si>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</si>
  <si>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</si>
  <si>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</si>
  <si>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</si>
  <si>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</si>
  <si>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</si>
  <si>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</si>
  <si>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</si>
  <si>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</si>
  <si>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</si>
  <si>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</si>
  <si>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</si>
  <si>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</si>
  <si>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</si>
  <si>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</si>
  <si>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</si>
  <si>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</si>
  <si>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</si>
  <si>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</si>
  <si>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</si>
  <si>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</si>
  <si>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</si>
  <si>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</si>
  <si>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</si>
  <si>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</si>
  <si>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</si>
  <si>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</si>
  <si>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</si>
  <si>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</si>
  <si>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</si>
  <si>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</si>
  <si>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</si>
  <si>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</si>
  <si>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</si>
  <si>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</si>
  <si>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</si>
  <si>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</si>
  <si>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</si>
  <si>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</si>
  <si>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</si>
  <si>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</si>
  <si>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</si>
  <si>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</si>
  <si>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</si>
  <si>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</si>
  <si>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</si>
  <si>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</si>
  <si>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</si>
  <si>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</si>
  <si>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</si>
  <si>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</si>
  <si>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</si>
  <si>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</si>
  <si>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</si>
  <si>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</si>
  <si>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</si>
  <si>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</si>
  <si>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</si>
  <si>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</si>
  <si>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</si>
  <si>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</si>
  <si>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</si>
  <si>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</si>
  <si>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</si>
  <si>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</si>
  <si>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</si>
  <si>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</si>
  <si>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</si>
  <si>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</si>
  <si>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</si>
  <si>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</si>
  <si>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</si>
  <si>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</si>
  <si>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</si>
  <si>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</si>
  <si>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</si>
  <si>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</si>
  <si>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</si>
  <si>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</si>
  <si>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</si>
  <si>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</si>
  <si>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</si>
  <si>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</si>
  <si>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</si>
  <si>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</si>
  <si>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</si>
  <si>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</si>
  <si>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</si>
  <si>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</si>
  <si>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</si>
  <si>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</si>
  <si>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</si>
  <si>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</si>
  <si>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</si>
  <si>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</si>
  <si>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</si>
  <si>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</si>
  <si>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</si>
  <si>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</si>
  <si>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</si>
  <si>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</si>
  <si>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</si>
  <si>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</si>
  <si>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</si>
  <si>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</si>
  <si>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</si>
  <si>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</si>
  <si>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</si>
  <si>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</si>
  <si>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</si>
  <si>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</si>
  <si>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</si>
  <si>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</si>
  <si>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</si>
  <si>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</si>
  <si>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</si>
  <si>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</si>
  <si>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</si>
  <si>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</si>
  <si>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</si>
  <si>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</si>
  <si>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</si>
  <si>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</si>
  <si>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</si>
  <si>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</si>
  <si>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</si>
  <si>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</si>
  <si>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</si>
  <si>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</si>
  <si>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</si>
  <si>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</si>
  <si>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</si>
  <si>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</si>
  <si>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</si>
  <si>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</si>
  <si>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</si>
  <si>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</si>
  <si>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</si>
  <si>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</si>
  <si>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</si>
  <si>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</si>
  <si>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</si>
  <si>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</si>
  <si>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</si>
  <si>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</si>
  <si>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</si>
  <si>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</si>
  <si>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</si>
  <si>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</si>
  <si>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</si>
  <si>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</si>
  <si>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</si>
  <si>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</si>
  <si>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</si>
  <si>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</si>
  <si>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</si>
  <si>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</si>
  <si>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</si>
  <si>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</si>
  <si>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</si>
  <si>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</si>
  <si>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</si>
  <si>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</si>
  <si>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</si>
  <si>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</si>
  <si>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</si>
  <si>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</si>
  <si>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</si>
  <si>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</si>
  <si>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</si>
  <si>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</si>
  <si>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</si>
  <si>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</si>
  <si>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</si>
  <si>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</si>
  <si>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</si>
  <si>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</si>
  <si>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</si>
  <si>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</si>
  <si>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</si>
  <si>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</si>
  <si>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</si>
  <si>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</si>
  <si>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</si>
  <si>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</si>
  <si>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</si>
  <si>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</si>
  <si>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</si>
  <si>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</si>
  <si>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</si>
  <si>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</si>
  <si>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</si>
  <si>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</si>
  <si>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</si>
  <si>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</si>
  <si>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</si>
  <si>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</si>
  <si>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</si>
  <si>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</si>
  <si>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</si>
  <si>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</si>
  <si>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</si>
  <si>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</si>
  <si>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</si>
  <si>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</si>
  <si>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</si>
  <si>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</si>
  <si>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</si>
  <si>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</si>
  <si>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</si>
  <si>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</si>
  <si>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</si>
  <si>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</si>
  <si>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</si>
  <si>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</si>
  <si>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</si>
  <si>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</si>
  <si>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</si>
  <si>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</si>
  <si>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</si>
  <si>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</si>
  <si>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</si>
  <si>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</si>
  <si>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</si>
  <si>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</si>
  <si>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</si>
  <si>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</si>
  <si>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</si>
  <si>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</si>
  <si>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</si>
  <si>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</si>
  <si>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</si>
  <si>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</si>
  <si>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</si>
  <si>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</si>
  <si>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</si>
  <si>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</si>
  <si>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</si>
  <si>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</si>
  <si>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</si>
  <si>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</si>
  <si>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</si>
  <si>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</si>
  <si>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</si>
  <si>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</si>
  <si>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</si>
  <si>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</si>
  <si>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</si>
  <si>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</si>
  <si>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</si>
  <si>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</si>
  <si>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</si>
  <si>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</si>
  <si>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</si>
  <si>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</si>
  <si>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</si>
  <si>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</si>
  <si>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</si>
  <si>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</si>
  <si>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</si>
  <si>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</si>
  <si>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</si>
  <si>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</si>
  <si>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</si>
  <si>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</si>
  <si>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</si>
  <si>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</si>
  <si>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</si>
  <si>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</si>
  <si>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</si>
  <si>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</si>
  <si>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</si>
  <si>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</si>
  <si>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</si>
  <si>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</si>
  <si>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</si>
  <si>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</si>
  <si>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</si>
  <si>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</si>
  <si>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</si>
  <si>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</si>
  <si>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</si>
  <si>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</si>
  <si>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</si>
  <si>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</si>
  <si>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</si>
  <si>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</si>
  <si>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</si>
  <si>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</si>
  <si>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</si>
  <si>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</si>
  <si>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</si>
  <si>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</si>
  <si>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</si>
  <si>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</si>
  <si>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</si>
  <si>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</si>
  <si>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</si>
  <si>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</si>
  <si>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</si>
  <si>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</si>
  <si>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</si>
  <si>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</si>
  <si>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</si>
  <si>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</si>
  <si>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</si>
  <si>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</si>
  <si>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</si>
  <si>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</si>
  <si>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</si>
  <si>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</si>
  <si>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</si>
  <si>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</si>
  <si>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</si>
  <si>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</si>
  <si>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</si>
  <si>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</si>
  <si>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</si>
  <si>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</si>
  <si>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</si>
  <si>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</si>
  <si>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</si>
  <si>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</si>
  <si>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</si>
  <si>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</si>
  <si>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</si>
  <si>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</si>
  <si>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</si>
  <si>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</si>
  <si>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</si>
  <si>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</si>
  <si>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</si>
  <si>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</si>
  <si>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</si>
  <si>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</si>
  <si>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</si>
  <si>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</si>
  <si>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</si>
  <si>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</si>
  <si>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</si>
  <si>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</si>
  <si>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</si>
  <si>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</si>
  <si>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</si>
  <si>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</si>
  <si>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</si>
  <si>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</si>
  <si>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</si>
  <si>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</si>
  <si>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</si>
  <si>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</si>
  <si>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</si>
  <si>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</si>
  <si>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</si>
  <si>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</si>
  <si>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</si>
  <si>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</si>
  <si>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</si>
  <si>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</si>
  <si>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</si>
  <si>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</si>
  <si>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</si>
  <si>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</si>
  <si>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</si>
  <si>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</si>
  <si>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</si>
  <si>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</si>
  <si>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</si>
  <si>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</si>
  <si>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</si>
  <si>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</si>
  <si>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</si>
  <si>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</si>
  <si>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</si>
  <si>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</si>
  <si>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</si>
  <si>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</si>
  <si>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</si>
  <si>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</si>
  <si>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</si>
  <si>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</si>
  <si>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</si>
  <si>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</si>
  <si>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</si>
  <si>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</si>
  <si>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</si>
  <si>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</si>
  <si>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</si>
  <si>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</si>
  <si>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</si>
  <si>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</si>
  <si>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</si>
  <si>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</si>
  <si>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</si>
  <si>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</si>
  <si>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</si>
  <si>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</si>
  <si>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</si>
  <si>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</si>
  <si>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</si>
  <si>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</si>
  <si>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</si>
  <si>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</si>
  <si>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</si>
  <si>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</si>
  <si>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</si>
  <si>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</si>
  <si>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</si>
  <si>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</si>
  <si>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</si>
  <si>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</si>
  <si>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</si>
  <si>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</si>
  <si>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</si>
  <si>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</si>
  <si>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</si>
  <si>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</si>
  <si>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</si>
  <si>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</si>
  <si>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</si>
  <si>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</si>
  <si>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</si>
  <si>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</si>
  <si>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</si>
  <si>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</si>
  <si>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</si>
  <si>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</si>
  <si>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</si>
  <si>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</si>
  <si>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</si>
  <si>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</si>
  <si>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</si>
  <si>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</si>
  <si>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</si>
  <si>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</si>
  <si>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</si>
  <si>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</si>
  <si>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</si>
  <si>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</si>
  <si>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</si>
  <si>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</si>
  <si>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</si>
  <si>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</si>
  <si>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</si>
  <si>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</si>
  <si>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</si>
  <si>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</si>
  <si>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</si>
  <si>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</si>
  <si>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</si>
  <si>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</si>
  <si>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</si>
  <si>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</si>
  <si>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</si>
  <si>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</si>
  <si>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</si>
  <si>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</si>
  <si>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</si>
  <si>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</si>
  <si>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</si>
  <si>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</si>
  <si>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</si>
  <si>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</si>
  <si>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</si>
  <si>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</si>
  <si>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</si>
  <si>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</si>
  <si>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</si>
  <si>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</si>
  <si>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</si>
  <si>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</si>
  <si>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</si>
  <si>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</si>
  <si>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</si>
  <si>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</si>
  <si>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</si>
  <si>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</si>
  <si>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</si>
  <si>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</si>
  <si>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</si>
  <si>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</si>
  <si>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</si>
  <si>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</si>
  <si>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</si>
  <si>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</si>
  <si>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</si>
  <si>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</si>
  <si>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</si>
  <si>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</si>
  <si>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</si>
  <si>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</si>
  <si>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</si>
  <si>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</si>
  <si>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</si>
  <si>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</si>
  <si>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</si>
  <si>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</si>
  <si>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</si>
  <si>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</si>
  <si>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</si>
  <si>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</si>
  <si>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</si>
  <si>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</si>
  <si>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</si>
  <si>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</si>
  <si>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</si>
  <si>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</si>
  <si>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</si>
  <si>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</si>
  <si>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</si>
  <si>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</si>
  <si>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</si>
  <si>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</si>
  <si>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</si>
  <si>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</si>
  <si>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</si>
  <si>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</si>
  <si>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</si>
  <si>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</si>
  <si>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</si>
  <si>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</si>
  <si>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</si>
  <si>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</si>
  <si>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</si>
  <si>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</si>
  <si>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</si>
  <si>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</si>
  <si>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</si>
  <si>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</si>
  <si>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</si>
  <si>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</si>
  <si>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</si>
  <si>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</si>
  <si>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</si>
  <si>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</si>
  <si>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</si>
  <si>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</si>
  <si>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</si>
  <si>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</si>
  <si>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</si>
  <si>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</si>
  <si>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</si>
  <si>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</si>
  <si>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</si>
  <si>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</si>
  <si>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</si>
  <si>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</si>
  <si>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</si>
  <si>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</si>
  <si>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</si>
  <si>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</si>
  <si>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</si>
  <si>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</si>
  <si>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</si>
  <si>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</si>
  <si>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</si>
  <si>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</si>
  <si>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</si>
  <si>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</si>
  <si>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</si>
  <si>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</si>
  <si>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</si>
  <si>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</si>
  <si>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</si>
  <si>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</si>
  <si>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</si>
  <si>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</si>
  <si>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</si>
  <si>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</si>
  <si>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</si>
  <si>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</si>
  <si>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</si>
  <si>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</si>
  <si>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</si>
  <si>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</si>
  <si>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</si>
  <si>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</si>
  <si>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</si>
  <si>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</si>
  <si>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</si>
  <si>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</si>
  <si>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</si>
  <si>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</si>
  <si>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</si>
  <si>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</si>
  <si>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</si>
  <si>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</si>
  <si>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</si>
  <si>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</si>
  <si>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</si>
  <si>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</si>
  <si>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</si>
  <si>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</si>
  <si>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</si>
  <si>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</si>
  <si>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</si>
  <si>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</si>
  <si>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</si>
  <si>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</si>
  <si>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</si>
  <si>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</si>
  <si>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</si>
  <si>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</si>
  <si>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</si>
  <si>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</si>
  <si>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</si>
  <si>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</si>
  <si>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</si>
  <si>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</si>
  <si>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</si>
  <si>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</si>
  <si>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</si>
  <si>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</si>
  <si>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</si>
  <si>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</si>
  <si>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</si>
  <si>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</si>
  <si>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</si>
  <si>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</si>
  <si>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</si>
  <si>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</si>
  <si>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</si>
  <si>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</si>
  <si>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</si>
  <si>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</si>
  <si>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</si>
  <si>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</si>
  <si>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</si>
  <si>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</si>
  <si>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</si>
  <si>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</si>
  <si>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</si>
  <si>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</si>
  <si>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</si>
  <si>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</si>
  <si>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</si>
  <si>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</si>
  <si>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</si>
  <si>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</si>
  <si>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</si>
  <si>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</si>
  <si>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</si>
  <si>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</si>
  <si>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</si>
  <si>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</si>
  <si>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</si>
  <si>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</si>
  <si>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</si>
  <si>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</si>
  <si>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</si>
  <si>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</si>
  <si>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</si>
  <si>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</si>
  <si>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</si>
  <si>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</si>
  <si>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</si>
  <si>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</si>
  <si>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</si>
  <si>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</si>
  <si>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</si>
  <si>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</si>
  <si>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</si>
  <si>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</si>
  <si>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</si>
  <si>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</si>
  <si>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</si>
  <si>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</si>
  <si>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</si>
  <si>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</si>
  <si>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</si>
  <si>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</si>
  <si>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</si>
  <si>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</si>
  <si>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</si>
  <si>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</si>
  <si>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</si>
  <si>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</si>
  <si>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</si>
  <si>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</si>
  <si>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</si>
  <si>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</si>
  <si>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</si>
  <si>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</si>
  <si>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</si>
  <si>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</si>
  <si>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</si>
  <si>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</si>
  <si>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</si>
  <si>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</si>
  <si>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</si>
  <si>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</si>
  <si>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</si>
  <si>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</si>
  <si>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</si>
  <si>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</si>
  <si>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</si>
  <si>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</si>
  <si>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</si>
  <si>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</si>
  <si>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</si>
  <si>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</si>
  <si>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</si>
  <si>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</si>
  <si>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</si>
  <si>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</si>
  <si>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</si>
  <si>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</si>
  <si>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</si>
  <si>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</si>
  <si>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</si>
  <si>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</si>
  <si>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</si>
  <si>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</si>
  <si>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</si>
  <si>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</si>
  <si>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</si>
  <si>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</si>
  <si>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</si>
  <si>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</si>
  <si>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</si>
  <si>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</si>
  <si>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</si>
  <si>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</si>
  <si>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</si>
  <si>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</si>
  <si>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</si>
  <si>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</si>
  <si>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</si>
  <si>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</si>
  <si>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</si>
  <si>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</si>
  <si>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</si>
  <si>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</si>
  <si>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</si>
  <si>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</si>
  <si>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</si>
  <si>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</si>
  <si>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</si>
  <si>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</si>
  <si>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</si>
  <si>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</si>
  <si>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</si>
  <si>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</si>
  <si>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</si>
  <si>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</si>
  <si>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</si>
  <si>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</si>
  <si>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</si>
  <si>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</si>
  <si>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</si>
  <si>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</si>
  <si>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</si>
  <si>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</si>
  <si>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</si>
  <si>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</si>
  <si>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</si>
  <si>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</si>
  <si>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</si>
  <si>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</si>
  <si>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</si>
  <si>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</si>
  <si>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</si>
  <si>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</si>
  <si>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</si>
  <si>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</si>
  <si>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</si>
  <si>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</si>
  <si>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</si>
  <si>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</si>
  <si>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</si>
  <si>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</si>
  <si>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</si>
  <si>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</si>
  <si>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</si>
  <si>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</si>
  <si>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</si>
  <si>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</si>
  <si>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</si>
  <si>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</si>
  <si>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</si>
  <si>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</si>
  <si>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</si>
  <si>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</si>
  <si>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</si>
  <si>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</si>
  <si>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</si>
  <si>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</si>
  <si>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</si>
  <si>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</si>
  <si>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</si>
  <si>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</si>
  <si>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</si>
  <si>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</si>
  <si>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</si>
  <si>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</si>
  <si>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</si>
  <si>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</si>
  <si>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</si>
  <si>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</si>
  <si>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</si>
  <si>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</si>
  <si>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</si>
  <si>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</si>
  <si>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</si>
  <si>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</si>
  <si>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</si>
  <si>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</si>
  <si>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</si>
  <si>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</si>
  <si>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</si>
  <si>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</si>
  <si>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</si>
  <si>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</si>
  <si>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</si>
  <si>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</si>
  <si>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</si>
  <si>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</si>
  <si>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</si>
  <si>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</si>
  <si>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</si>
  <si>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</si>
  <si>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</si>
  <si>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</si>
  <si>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</si>
  <si>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</si>
  <si>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</si>
  <si>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</si>
  <si>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</si>
  <si>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</si>
  <si>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</si>
  <si>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</si>
  <si>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</si>
  <si>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</si>
  <si>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</si>
  <si>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</si>
  <si>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</si>
  <si>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</si>
  <si>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</si>
  <si>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</si>
  <si>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</si>
  <si>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</si>
  <si>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</si>
  <si>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</si>
  <si>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</si>
  <si>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</si>
  <si>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</si>
  <si>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</si>
  <si>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</si>
  <si>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</si>
  <si>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</si>
  <si>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</si>
  <si>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</si>
  <si>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</si>
  <si>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</si>
  <si>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</si>
  <si>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</si>
  <si>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</si>
  <si>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</si>
  <si>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</si>
  <si>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</si>
  <si>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</si>
  <si>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</si>
  <si>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</si>
  <si>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</si>
  <si>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</si>
  <si>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</si>
  <si>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</si>
  <si>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</si>
  <si>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</si>
  <si>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</si>
  <si>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</si>
  <si>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</si>
  <si>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</si>
  <si>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</si>
  <si>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</si>
  <si>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</si>
  <si>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</si>
  <si>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</si>
  <si>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</si>
  <si>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</si>
  <si>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</si>
  <si>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</si>
  <si>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</si>
  <si>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</si>
  <si>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</si>
  <si>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</si>
  <si>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</si>
  <si>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</si>
  <si>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</si>
  <si>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</si>
  <si>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</si>
  <si>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</si>
  <si>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</si>
  <si>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</si>
  <si>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</si>
  <si>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</si>
  <si>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</si>
  <si>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</si>
  <si>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</si>
  <si>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</si>
  <si>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</si>
  <si>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</si>
  <si>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</si>
  <si>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</si>
  <si>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</si>
  <si>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</si>
  <si>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</si>
  <si>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</si>
  <si>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</si>
  <si>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</si>
  <si>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</si>
  <si>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</si>
  <si>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</si>
  <si>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</si>
  <si>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</si>
  <si>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</si>
  <si>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</si>
  <si>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</si>
  <si>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</si>
  <si>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</si>
  <si>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</si>
  <si>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</si>
  <si>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</si>
  <si>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</si>
  <si>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</si>
  <si>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</si>
  <si>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</si>
  <si>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</si>
  <si>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</si>
  <si>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</si>
  <si>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</si>
  <si>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</si>
  <si>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</si>
  <si>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</si>
  <si>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</si>
  <si>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</si>
  <si>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</si>
  <si>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</si>
  <si>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</si>
  <si>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</si>
  <si>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</si>
  <si>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</si>
  <si>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</si>
  <si>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</si>
  <si>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</si>
  <si>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</si>
  <si>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</si>
  <si>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</si>
  <si>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</si>
  <si>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</si>
  <si>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</si>
  <si>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</si>
  <si>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</si>
  <si>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</si>
  <si>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</si>
  <si>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</si>
  <si>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</si>
  <si>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</si>
  <si>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</si>
  <si>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</si>
  <si>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</si>
  <si>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</si>
  <si>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</si>
  <si>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</si>
  <si>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</si>
  <si>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</si>
  <si>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</si>
  <si>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</si>
  <si>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</si>
  <si>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</si>
  <si>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</si>
  <si>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</si>
  <si>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</si>
  <si>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</si>
  <si>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</si>
  <si>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</si>
  <si>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</si>
  <si>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</si>
  <si>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</si>
  <si>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</si>
  <si>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</si>
  <si>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</si>
  <si>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</si>
  <si>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</si>
  <si>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</si>
  <si>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</si>
  <si>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</si>
  <si>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</si>
  <si>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</si>
  <si>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</si>
  <si>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</si>
  <si>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</si>
  <si>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</si>
  <si>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</si>
  <si>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</si>
  <si>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</si>
  <si>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</si>
  <si>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</si>
  <si>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</si>
  <si>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</si>
  <si>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</si>
  <si>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</si>
  <si>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</si>
  <si>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</si>
  <si>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</si>
  <si>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</si>
  <si>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</si>
  <si>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</si>
  <si>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</si>
  <si>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</si>
  <si>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</si>
  <si>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</si>
  <si>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</si>
  <si>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</si>
  <si>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</si>
  <si>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</si>
  <si>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</si>
  <si>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</si>
  <si>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</si>
  <si>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</si>
  <si>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</si>
  <si>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</si>
  <si>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</si>
  <si>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</si>
  <si>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</si>
  <si>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</si>
  <si>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</si>
  <si>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</si>
  <si>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</si>
  <si>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</si>
  <si>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</si>
  <si>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</si>
  <si>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</si>
  <si>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</si>
  <si>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</si>
  <si>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</si>
  <si>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</si>
  <si>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</si>
  <si>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</si>
  <si>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</si>
  <si>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</si>
  <si>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</si>
  <si>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</si>
  <si>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</si>
  <si>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</si>
  <si>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</si>
  <si>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</si>
  <si>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</si>
  <si>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</si>
  <si>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</si>
  <si>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</si>
  <si>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</si>
  <si>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</si>
  <si>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</si>
  <si>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</si>
  <si>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</si>
  <si>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</si>
  <si>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</si>
  <si>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</si>
  <si>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</si>
  <si>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</si>
  <si>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</si>
  <si>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</si>
  <si>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</si>
  <si>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</si>
  <si>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</si>
  <si>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</si>
  <si>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</si>
  <si>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</si>
  <si>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</si>
  <si>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</si>
  <si>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</si>
  <si>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</si>
  <si>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</si>
  <si>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</si>
  <si>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</si>
  <si>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</si>
  <si>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</si>
  <si>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</si>
  <si>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</si>
  <si>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</si>
  <si>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</si>
  <si>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</si>
  <si>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</si>
  <si>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</si>
  <si>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</si>
  <si>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</si>
  <si>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</si>
  <si>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</si>
  <si>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</si>
  <si>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</si>
  <si>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</si>
  <si>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</si>
  <si>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</si>
  <si>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</si>
  <si>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</si>
  <si>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</si>
  <si>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</si>
  <si>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</si>
  <si>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</si>
  <si>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</si>
  <si>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</si>
  <si>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</si>
  <si>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</si>
  <si>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</si>
  <si>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</si>
  <si>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</si>
  <si>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</si>
  <si>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</si>
  <si>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</si>
  <si>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</si>
  <si>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</si>
  <si>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</si>
  <si>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</si>
  <si>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</si>
  <si>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</si>
  <si>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</si>
  <si>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</si>
  <si>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</si>
  <si>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</si>
  <si>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</si>
  <si>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</si>
  <si>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</si>
  <si>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</si>
  <si>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</si>
  <si>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</si>
  <si>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</si>
  <si>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</si>
  <si>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</si>
  <si>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</si>
  <si>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</si>
  <si>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</si>
  <si>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</si>
  <si>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</si>
  <si>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</si>
  <si>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</si>
  <si>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</si>
  <si>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</si>
  <si>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</si>
  <si>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</si>
  <si>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</si>
  <si>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</si>
  <si>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</si>
  <si>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</si>
  <si>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</si>
  <si>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</si>
  <si>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</si>
  <si>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</si>
  <si>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</si>
  <si>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</si>
  <si>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</si>
  <si>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</si>
  <si>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</si>
  <si>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</si>
  <si>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</si>
  <si>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</si>
  <si>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</si>
  <si>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</si>
  <si>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</si>
  <si>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</si>
  <si>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</si>
  <si>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</si>
  <si>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</si>
  <si>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</si>
  <si>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</si>
  <si>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</si>
  <si>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</si>
  <si>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</si>
  <si>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</si>
  <si>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</si>
  <si>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</si>
  <si>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</si>
  <si>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</si>
  <si>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</si>
  <si>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</si>
  <si>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</si>
  <si>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</si>
  <si>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</si>
  <si>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</si>
  <si>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</si>
  <si>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</si>
  <si>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</si>
  <si>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</si>
  <si>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</si>
  <si>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</si>
  <si>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</si>
  <si>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</si>
  <si>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</si>
  <si>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</si>
  <si>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</si>
  <si>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</si>
  <si>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</si>
  <si>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</si>
  <si>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</si>
  <si>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</si>
  <si>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</si>
  <si>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</si>
  <si>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</si>
  <si>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</si>
  <si>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</si>
  <si>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</si>
  <si>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</si>
  <si>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</si>
  <si>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</si>
  <si>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</si>
  <si>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</si>
  <si>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</si>
  <si>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</si>
  <si>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</si>
  <si>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</si>
  <si>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</si>
  <si>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</si>
  <si>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</si>
  <si>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</si>
  <si>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</si>
  <si>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</si>
  <si>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</si>
  <si>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</si>
  <si>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</si>
  <si>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</si>
  <si>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</si>
  <si>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</si>
  <si>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</si>
  <si>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</si>
  <si>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</si>
  <si>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</si>
  <si>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</si>
  <si>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</si>
  <si>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</si>
  <si>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</si>
  <si>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</si>
  <si>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</si>
  <si>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</si>
  <si>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</si>
  <si>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</si>
  <si>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</si>
  <si>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</si>
  <si>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</si>
  <si>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</si>
  <si>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</si>
  <si>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</si>
  <si>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</si>
  <si>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</si>
  <si>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</si>
  <si>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</si>
  <si>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</si>
  <si>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</si>
  <si>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</si>
  <si>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</si>
  <si>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</si>
  <si>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</si>
  <si>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</si>
  <si>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</si>
  <si>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</si>
  <si>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</si>
  <si>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</si>
  <si>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</si>
  <si>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</si>
  <si>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</si>
  <si>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</si>
  <si>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</si>
  <si>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</si>
  <si>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</si>
  <si>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</si>
  <si>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</si>
  <si>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</si>
  <si>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</si>
  <si>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</si>
  <si>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</si>
  <si>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</si>
  <si>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</si>
  <si>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</si>
  <si>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</si>
  <si>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</si>
  <si>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</si>
  <si>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</si>
  <si>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</si>
  <si>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</si>
  <si>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</si>
  <si>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</si>
  <si>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</si>
  <si>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</si>
  <si>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</si>
  <si>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</si>
  <si>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</si>
  <si>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</si>
  <si>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</si>
  <si>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</si>
  <si>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</si>
  <si>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</si>
  <si>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</si>
  <si>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</si>
  <si>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</si>
  <si>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</si>
  <si>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</si>
  <si>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</si>
  <si>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</si>
  <si>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</si>
  <si>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</si>
  <si>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</si>
  <si>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</si>
  <si>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</si>
  <si>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</si>
  <si>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</si>
  <si>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</si>
  <si>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</si>
  <si>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</si>
  <si>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</si>
  <si>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</si>
  <si>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</si>
  <si>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</si>
  <si>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</si>
  <si>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</si>
  <si>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</si>
  <si>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</si>
  <si>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</si>
  <si>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</si>
  <si>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</si>
  <si>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</si>
  <si>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</si>
  <si>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</si>
  <si>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</si>
  <si>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</si>
  <si>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</si>
  <si>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</si>
  <si>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</si>
  <si>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</si>
  <si>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</si>
  <si>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</si>
  <si>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</si>
  <si>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</si>
  <si>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</si>
  <si>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</si>
  <si>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</si>
  <si>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</si>
  <si>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</si>
  <si>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</si>
  <si>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</si>
  <si>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</si>
  <si>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</si>
  <si>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</si>
  <si>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</si>
  <si>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</si>
  <si>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</si>
  <si>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</si>
  <si>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</si>
  <si>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</si>
  <si>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</si>
  <si>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</si>
  <si>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</si>
  <si>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</si>
  <si>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</si>
  <si>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</si>
  <si>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</si>
  <si>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</si>
  <si>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</si>
  <si>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</si>
  <si>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</si>
  <si>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</si>
  <si>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</si>
  <si>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</si>
  <si>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</si>
  <si>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</si>
  <si>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</si>
  <si>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</si>
  <si>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</si>
  <si>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</si>
  <si>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</si>
  <si>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</si>
  <si>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</si>
  <si>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</si>
  <si>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</si>
  <si>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</si>
  <si>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</si>
  <si>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</si>
  <si>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</si>
  <si>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</si>
  <si>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</si>
  <si>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</si>
  <si>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</si>
  <si>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</si>
  <si>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</si>
  <si>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</si>
  <si>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</si>
  <si>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</si>
  <si>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</si>
  <si>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</si>
  <si>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</si>
  <si>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</si>
  <si>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</si>
  <si>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</si>
  <si>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</si>
  <si>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</si>
  <si>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</si>
  <si>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</si>
  <si>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</si>
  <si>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</si>
  <si>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</si>
  <si>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</si>
  <si>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</si>
  <si>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</si>
  <si>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</si>
  <si>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</si>
  <si>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</si>
  <si>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</si>
  <si>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</si>
  <si>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</si>
  <si>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</si>
  <si>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</si>
  <si>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</si>
  <si>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</si>
  <si>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</si>
  <si>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</si>
  <si>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</si>
  <si>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</si>
  <si>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</si>
  <si>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</si>
  <si>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</si>
  <si>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</si>
  <si>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</si>
  <si>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</si>
  <si>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</si>
  <si>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</si>
  <si>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</si>
  <si>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</si>
  <si>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</si>
  <si>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</si>
  <si>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</si>
  <si>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</si>
  <si>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</si>
  <si>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</si>
  <si>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</si>
  <si>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</si>
  <si>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</si>
  <si>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</si>
  <si>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</si>
  <si>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</si>
  <si>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</si>
  <si>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</si>
  <si>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</si>
  <si>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</si>
  <si>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</si>
  <si>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</si>
  <si>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</si>
  <si>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</si>
  <si>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</si>
  <si>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</si>
  <si>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</si>
  <si>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</si>
  <si>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</si>
  <si>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</si>
  <si>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</si>
  <si>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</si>
  <si>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</si>
  <si>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</si>
  <si>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</si>
  <si>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</si>
  <si>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</si>
  <si>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</si>
  <si>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</si>
  <si>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</si>
  <si>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</si>
  <si>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</si>
  <si>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</si>
  <si>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</si>
  <si>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</si>
  <si>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</si>
  <si>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</si>
  <si>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</si>
  <si>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</si>
  <si>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</si>
  <si>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</si>
  <si>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</si>
  <si>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</si>
  <si>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</si>
  <si>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</si>
  <si>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</si>
  <si>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</si>
  <si>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</si>
  <si>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</si>
  <si>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</si>
  <si>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</si>
  <si>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</si>
  <si>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</si>
  <si>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</si>
  <si>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</si>
  <si>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</si>
  <si>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</si>
  <si>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</si>
  <si>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</si>
  <si>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</si>
  <si>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</si>
  <si>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</si>
  <si>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</si>
  <si>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</si>
  <si>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</si>
  <si>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</si>
  <si>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</si>
  <si>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</si>
  <si>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</si>
  <si>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</si>
  <si>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</si>
  <si>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</si>
  <si>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</si>
  <si>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</si>
  <si>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</si>
  <si>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</si>
  <si>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</si>
  <si>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</si>
  <si>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</si>
  <si>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</si>
  <si>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</si>
  <si>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</si>
  <si>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</si>
  <si>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</si>
  <si>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</si>
  <si>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</si>
  <si>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</si>
  <si>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</si>
  <si>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</si>
  <si>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</si>
  <si>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</si>
  <si>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</si>
  <si>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</si>
  <si>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</si>
  <si>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</si>
  <si>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</si>
  <si>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</si>
  <si>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</si>
  <si>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</si>
  <si>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</si>
  <si>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</si>
  <si>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</si>
  <si>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</si>
  <si>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</si>
  <si>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</si>
  <si>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</si>
  <si>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</si>
  <si>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</si>
  <si>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</si>
  <si>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</si>
  <si>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</si>
  <si>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</si>
  <si>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</si>
  <si>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</si>
  <si>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</si>
  <si>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</si>
  <si>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</si>
  <si>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</si>
  <si>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</si>
  <si>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</si>
  <si>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</si>
  <si>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</si>
  <si>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</si>
  <si>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</si>
  <si>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</si>
  <si>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</si>
  <si>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</si>
  <si>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</si>
  <si>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</si>
  <si>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</si>
  <si>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</si>
  <si>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</si>
  <si>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</si>
  <si>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</si>
  <si>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</si>
  <si>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</si>
  <si>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</si>
  <si>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</si>
  <si>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</si>
  <si>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</si>
  <si>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</si>
  <si>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</si>
  <si>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</si>
  <si>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</si>
  <si>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</si>
  <si>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</si>
  <si>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</si>
  <si>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</si>
  <si>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</si>
  <si>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</si>
  <si>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</si>
  <si>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</si>
  <si>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</si>
  <si>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</si>
  <si>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</si>
  <si>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</si>
  <si>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</si>
  <si>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</si>
  <si>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</si>
  <si>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</si>
  <si>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</si>
  <si>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</si>
  <si>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</si>
  <si>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</si>
  <si>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</si>
  <si>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</si>
  <si>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</si>
  <si>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</si>
  <si>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</si>
  <si>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</si>
  <si>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</si>
  <si>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</si>
  <si>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</si>
  <si>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</si>
  <si>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</si>
  <si>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</si>
  <si>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</si>
  <si>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</si>
  <si>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</si>
  <si>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</si>
  <si>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</si>
  <si>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</si>
  <si>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</si>
  <si>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</si>
  <si>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</si>
  <si>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</si>
  <si>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</si>
  <si>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</si>
  <si>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</si>
  <si>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</si>
  <si>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</si>
  <si>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</si>
  <si>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</si>
  <si>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</si>
  <si>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</si>
  <si>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</si>
  <si>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</si>
  <si>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</si>
  <si>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</si>
  <si>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</si>
  <si>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</si>
  <si>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</si>
  <si>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</si>
  <si>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</si>
  <si>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</si>
  <si>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</si>
  <si>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</si>
  <si>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</si>
  <si>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</si>
  <si>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</si>
  <si>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</si>
  <si>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</si>
  <si>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</si>
  <si>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</si>
  <si>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</si>
  <si>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</si>
  <si>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</si>
  <si>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</si>
  <si>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</si>
  <si>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</si>
  <si>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</si>
  <si>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</si>
  <si>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</si>
  <si>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</si>
  <si>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</si>
  <si>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</si>
  <si>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</si>
  <si>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</si>
  <si>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</si>
  <si>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</si>
  <si>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</si>
  <si>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</si>
  <si>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</si>
  <si>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</si>
  <si>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</si>
  <si>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</si>
  <si>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</si>
  <si>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</si>
  <si>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</si>
  <si>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</si>
  <si>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</si>
  <si>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</si>
  <si>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</si>
  <si>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</si>
  <si>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</si>
  <si>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</si>
  <si>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</si>
  <si>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</si>
  <si>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</si>
  <si>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</si>
  <si>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</si>
  <si>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</si>
  <si>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</si>
  <si>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</si>
  <si>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</si>
  <si>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</si>
  <si>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</si>
  <si>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</si>
  <si>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</si>
  <si>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</si>
  <si>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</si>
  <si>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</si>
  <si>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</si>
  <si>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</si>
  <si>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</si>
  <si>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</si>
  <si>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</si>
  <si>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</si>
  <si>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</si>
  <si>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</si>
  <si>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</si>
  <si>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</si>
  <si>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</si>
  <si>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</si>
  <si>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</si>
  <si>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</si>
  <si>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</si>
  <si>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</si>
  <si>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</si>
  <si>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</si>
  <si>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</si>
  <si>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</si>
  <si>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</si>
  <si>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</si>
  <si>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</si>
  <si>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</si>
  <si>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</si>
  <si>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</si>
  <si>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</si>
  <si>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</si>
  <si>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</si>
  <si>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</si>
  <si>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</si>
  <si>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</si>
  <si>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</si>
  <si>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</si>
  <si>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</si>
  <si>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</si>
  <si>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</si>
  <si>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</si>
  <si>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</si>
  <si>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</si>
  <si>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</si>
  <si>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</si>
  <si>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</si>
  <si>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</si>
  <si>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</si>
  <si>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</si>
  <si>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</si>
  <si>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</si>
  <si>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</si>
  <si>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</si>
  <si>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</si>
  <si>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</si>
  <si>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</si>
  <si>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</si>
  <si>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</si>
  <si>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</si>
  <si>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</si>
  <si>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</si>
  <si>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</si>
  <si>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</si>
  <si>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</si>
  <si>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</si>
  <si>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</si>
  <si>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</si>
  <si>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</si>
  <si>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</si>
  <si>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</si>
  <si>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</si>
  <si>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</si>
  <si>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</si>
  <si>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</si>
  <si>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</si>
  <si>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</si>
  <si>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</si>
  <si>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</si>
  <si>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</si>
  <si>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</si>
  <si>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</si>
  <si>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</si>
  <si>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</si>
  <si>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</si>
  <si>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</si>
  <si>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</si>
  <si>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</si>
  <si>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</si>
  <si>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</si>
  <si>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</si>
  <si>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</si>
  <si>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</si>
  <si>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</si>
  <si>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</si>
  <si>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</si>
  <si>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</si>
  <si>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</si>
  <si>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</si>
  <si>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</si>
  <si>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</si>
  <si>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</si>
  <si>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</si>
  <si>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</si>
  <si>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</si>
  <si>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</si>
  <si>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</si>
  <si>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</si>
  <si>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</si>
  <si>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</si>
  <si>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</si>
  <si>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</si>
  <si>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</si>
  <si>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</si>
  <si>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</si>
  <si>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</si>
  <si>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</si>
  <si>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</si>
  <si>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</si>
  <si>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</si>
  <si>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</si>
  <si>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</si>
  <si>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</si>
  <si>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</si>
  <si>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</si>
  <si>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</si>
  <si>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</si>
  <si>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</si>
  <si>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</si>
  <si>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</si>
  <si>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</si>
  <si>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</si>
  <si>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</si>
  <si>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</si>
  <si>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</si>
  <si>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</si>
  <si>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</si>
  <si>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</si>
  <si>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</si>
  <si>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</si>
  <si>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</si>
  <si>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</si>
  <si>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</si>
  <si>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</si>
  <si>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</si>
  <si>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</si>
  <si>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</si>
  <si>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</si>
  <si>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</si>
  <si>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</si>
  <si>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</si>
  <si>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</si>
  <si>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</si>
  <si>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</si>
  <si>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</si>
  <si>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</si>
  <si>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</si>
  <si>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</si>
  <si>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</si>
  <si>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</si>
  <si>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</si>
  <si>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</si>
  <si>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</si>
  <si>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</si>
  <si>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</si>
  <si>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</si>
  <si>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</si>
  <si>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</si>
  <si>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</si>
  <si>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</si>
  <si>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</si>
  <si>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</si>
  <si>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</si>
  <si>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</si>
  <si>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</si>
  <si>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</si>
  <si>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</si>
  <si>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</si>
  <si>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</si>
  <si>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</si>
  <si>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</si>
  <si>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</si>
  <si>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</si>
  <si>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</si>
  <si>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</si>
  <si>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</si>
  <si>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</si>
  <si>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</si>
  <si>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</si>
  <si>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</si>
  <si>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</si>
  <si>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</si>
  <si>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</si>
  <si>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</si>
  <si>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</si>
  <si>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</si>
  <si>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</si>
  <si>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</si>
  <si>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</si>
  <si>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</si>
  <si>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</si>
  <si>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</si>
  <si>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</si>
  <si>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</si>
  <si>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</si>
  <si>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</si>
  <si>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</si>
  <si>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</si>
  <si>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</si>
  <si>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</si>
  <si>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</si>
  <si>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</si>
  <si>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</si>
  <si>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</si>
  <si>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</si>
  <si>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</si>
  <si>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</si>
  <si>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</si>
  <si>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</si>
  <si>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</si>
  <si>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</si>
  <si>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</si>
  <si>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</si>
  <si>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</si>
  <si>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</si>
  <si>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</si>
  <si>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</si>
  <si>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</si>
  <si>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</si>
  <si>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</si>
  <si>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</si>
  <si>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</si>
  <si>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</si>
  <si>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</si>
  <si>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</si>
  <si>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</si>
  <si>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</si>
  <si>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</si>
  <si>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</si>
  <si>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</si>
  <si>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</si>
  <si>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</si>
  <si>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</si>
  <si>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</si>
  <si>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</si>
  <si>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</si>
  <si>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</si>
  <si>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</si>
  <si>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</si>
  <si>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</si>
  <si>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</si>
  <si>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</si>
  <si>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</si>
  <si>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</si>
  <si>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</si>
  <si>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</si>
  <si>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</si>
  <si>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</si>
  <si>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</si>
  <si>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</si>
  <si>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</si>
  <si>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</si>
  <si>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</si>
  <si>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</si>
  <si>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</si>
  <si>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</si>
  <si>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</si>
  <si>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</si>
  <si>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</si>
  <si>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</si>
  <si>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</si>
  <si>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</si>
  <si>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</si>
  <si>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</si>
  <si>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</si>
  <si>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</si>
  <si>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</si>
  <si>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</si>
  <si>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</si>
  <si>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</si>
  <si>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</si>
  <si>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</si>
  <si>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</si>
  <si>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</si>
  <si>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</si>
  <si>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</si>
  <si>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</si>
  <si>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</si>
  <si>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</si>
  <si>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</si>
  <si>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</si>
  <si>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</si>
  <si>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</si>
  <si>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</si>
  <si>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</si>
  <si>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</si>
  <si>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</si>
  <si>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</si>
  <si>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</si>
  <si>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</si>
  <si>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</si>
  <si>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</si>
  <si>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</si>
  <si>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</si>
  <si>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</si>
  <si>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</si>
  <si>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</si>
  <si>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</si>
  <si>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</si>
  <si>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</si>
  <si>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</si>
  <si>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</si>
  <si>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</si>
  <si>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</si>
  <si>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</si>
  <si>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</si>
  <si>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</si>
  <si>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</si>
  <si>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</si>
  <si>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</si>
  <si>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</si>
  <si>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</si>
  <si>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</si>
  <si>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</si>
  <si>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</si>
  <si>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</si>
  <si>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</si>
  <si>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</si>
  <si>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</si>
  <si>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</si>
  <si>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</si>
  <si>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</si>
  <si>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</si>
  <si>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</si>
  <si>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</si>
  <si>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</si>
  <si>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</si>
  <si>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</si>
  <si>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</si>
  <si>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</si>
  <si>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</si>
  <si>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</si>
  <si>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</si>
  <si>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</si>
  <si>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</si>
  <si>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</si>
  <si>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</si>
  <si>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</si>
  <si>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</si>
  <si>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</si>
  <si>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</si>
  <si>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</si>
  <si>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</si>
  <si>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</si>
  <si>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</si>
  <si>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</si>
  <si>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</si>
  <si>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</si>
  <si>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</si>
  <si>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</si>
  <si>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</si>
  <si>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</si>
  <si>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</si>
  <si>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</si>
  <si>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</si>
  <si>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</si>
  <si>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</si>
  <si>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</si>
  <si>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</si>
  <si>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</si>
  <si>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</si>
  <si>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</si>
  <si>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</si>
  <si>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</si>
  <si>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</si>
  <si>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</si>
  <si>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</si>
  <si>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</si>
  <si>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</si>
  <si>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</si>
  <si>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</si>
  <si>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</si>
  <si>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</si>
  <si>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</si>
  <si>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</si>
  <si>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</si>
  <si>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</si>
  <si>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</si>
  <si>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</si>
  <si>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</si>
  <si>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</si>
  <si>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</si>
  <si>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</si>
  <si>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</si>
  <si>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</si>
  <si>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</si>
  <si>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</si>
  <si>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</si>
  <si>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</si>
  <si>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</si>
  <si>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</si>
  <si>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</si>
  <si>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</si>
  <si>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</si>
  <si>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</si>
  <si>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</si>
  <si>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</si>
  <si>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</si>
  <si>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</si>
  <si>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</si>
  <si>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</si>
  <si>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</si>
  <si>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</si>
  <si>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</si>
  <si>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</si>
  <si>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</si>
  <si>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</si>
  <si>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</si>
  <si>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</si>
  <si>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</si>
  <si>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</si>
  <si>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</si>
  <si>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</si>
  <si>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</si>
  <si>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</si>
  <si>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</si>
  <si>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</si>
  <si>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</si>
  <si>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</si>
  <si>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</si>
  <si>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</si>
  <si>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</si>
  <si>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</si>
  <si>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</si>
  <si>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</si>
  <si>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</si>
  <si>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</si>
  <si>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</si>
  <si>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</si>
  <si>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</si>
  <si>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</si>
  <si>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</si>
  <si>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</si>
  <si>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</si>
  <si>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</si>
  <si>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</si>
  <si>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</si>
  <si>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</si>
  <si>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</si>
  <si>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</si>
  <si>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</si>
  <si>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</si>
  <si>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</si>
  <si>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</si>
  <si>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</si>
  <si>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</si>
  <si>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</si>
  <si>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</si>
  <si>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</si>
  <si>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</si>
  <si>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</si>
  <si>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</si>
  <si>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</si>
  <si>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</si>
  <si>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</si>
  <si>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</si>
  <si>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</si>
  <si>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</si>
  <si>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</si>
  <si>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</si>
  <si>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</si>
  <si>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</si>
  <si>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</si>
  <si>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</si>
  <si>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</si>
  <si>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</si>
  <si>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</si>
  <si>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</si>
  <si>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</si>
  <si>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</si>
  <si>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</si>
  <si>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</si>
  <si>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</si>
  <si>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</si>
  <si>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</si>
  <si>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</si>
  <si>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</si>
  <si>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</si>
  <si>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</si>
  <si>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</si>
  <si>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</si>
  <si>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</si>
  <si>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</si>
  <si>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</si>
  <si>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</si>
  <si>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</si>
  <si>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</si>
  <si>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</si>
  <si>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</si>
  <si>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</si>
  <si>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</si>
  <si>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</si>
  <si>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</si>
  <si>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</si>
  <si>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</si>
  <si>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</si>
  <si>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</si>
  <si>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</si>
  <si>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</si>
  <si>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</si>
  <si>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</si>
  <si>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</si>
  <si>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</si>
  <si>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</si>
  <si>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</si>
  <si>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</si>
  <si>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</si>
  <si>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</si>
  <si>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</si>
  <si>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</si>
  <si>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</si>
  <si>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</si>
  <si>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</si>
  <si>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</si>
  <si>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</si>
  <si>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</si>
  <si>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</si>
  <si>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</si>
  <si>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</si>
  <si>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</si>
  <si>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</si>
  <si>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</si>
  <si>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</si>
  <si>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</si>
  <si>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</si>
  <si>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</si>
  <si>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</si>
  <si>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</si>
  <si>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</si>
  <si>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</si>
  <si>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</si>
  <si>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</si>
  <si>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</si>
  <si>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</si>
  <si>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</si>
  <si>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</si>
  <si>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</si>
  <si>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</si>
  <si>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</si>
  <si>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</si>
  <si>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</si>
  <si>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</si>
  <si>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</si>
  <si>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</si>
  <si>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</si>
  <si>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</si>
  <si>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</si>
  <si>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</si>
  <si>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</si>
  <si>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</si>
  <si>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</si>
  <si>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</si>
  <si>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</si>
  <si>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</si>
  <si>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</si>
  <si>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</si>
  <si>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</si>
  <si>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</si>
  <si>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</si>
  <si>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</si>
  <si>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</si>
  <si>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</si>
  <si>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</si>
  <si>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</si>
  <si>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</si>
  <si>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</si>
  <si>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</si>
  <si>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</si>
  <si>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</si>
  <si>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</si>
  <si>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</si>
  <si>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</si>
  <si>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</si>
  <si>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</si>
  <si>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</si>
  <si>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</si>
  <si>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</si>
  <si>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</si>
  <si>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</si>
  <si>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</si>
  <si>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</si>
  <si>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</si>
  <si>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</si>
  <si>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</si>
  <si>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</si>
  <si>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</si>
  <si>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</si>
  <si>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</si>
  <si>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</si>
  <si>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</si>
  <si>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</si>
  <si>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</si>
  <si>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</si>
  <si>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</si>
  <si>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</si>
  <si>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</si>
  <si>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</si>
  <si>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</si>
  <si>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</si>
  <si>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</si>
  <si>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</si>
  <si>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</si>
  <si>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</si>
  <si>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</si>
  <si>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</si>
  <si>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</si>
  <si>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</si>
  <si>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</si>
  <si>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</si>
  <si>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</si>
  <si>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</si>
  <si>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</si>
  <si>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</si>
  <si>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</si>
  <si>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</si>
  <si>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</si>
  <si>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</si>
  <si>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</si>
  <si>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</si>
  <si>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</si>
  <si>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</si>
  <si>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</si>
  <si>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</si>
  <si>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</si>
  <si>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</si>
  <si>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</si>
  <si>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</si>
  <si>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</si>
  <si>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</si>
  <si>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</si>
  <si>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</si>
  <si>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</si>
  <si>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</si>
  <si>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</si>
  <si>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</si>
  <si>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</si>
  <si>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</si>
  <si>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</si>
  <si>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</si>
  <si>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</si>
  <si>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</si>
  <si>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</si>
  <si>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</si>
  <si>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</si>
  <si>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</si>
  <si>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</si>
  <si>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</si>
  <si>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</si>
  <si>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</si>
  <si>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</si>
  <si>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</si>
  <si>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</si>
  <si>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</si>
  <si>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</si>
  <si>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</si>
  <si>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</si>
  <si>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</si>
  <si>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</si>
  <si>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</si>
  <si>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</si>
  <si>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</si>
  <si>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</si>
  <si>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</si>
  <si>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</si>
  <si>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</si>
  <si>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</si>
  <si>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</si>
  <si>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</si>
  <si>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</si>
  <si>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</si>
  <si>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</si>
  <si>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</si>
  <si>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</si>
  <si>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</si>
  <si>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</si>
  <si>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</si>
  <si>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</si>
  <si>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</si>
  <si>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</si>
  <si>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</si>
  <si>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</si>
  <si>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</si>
  <si>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</si>
  <si>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</si>
  <si>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</si>
  <si>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</si>
  <si>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</si>
  <si>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</si>
  <si>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</si>
  <si>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</si>
  <si>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</si>
  <si>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</si>
  <si>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</si>
  <si>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</si>
  <si>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</si>
  <si>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</si>
  <si>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</si>
  <si>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</si>
  <si>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</si>
  <si>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</si>
  <si>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</si>
  <si>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</si>
  <si>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</si>
  <si>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</si>
  <si>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</si>
  <si>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</si>
  <si>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</si>
  <si>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</si>
  <si>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</si>
  <si>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</si>
  <si>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</si>
  <si>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</si>
  <si>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</si>
  <si>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</si>
  <si>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</si>
  <si>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</si>
  <si>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</si>
  <si>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</si>
  <si>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</si>
  <si>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</si>
  <si>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</si>
  <si>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</si>
  <si>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</si>
  <si>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</si>
  <si>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</si>
  <si>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</si>
  <si>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</si>
  <si>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</si>
  <si>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</si>
  <si>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</si>
  <si>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</si>
  <si>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</si>
  <si>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</si>
  <si>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</si>
  <si>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</si>
  <si>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</si>
  <si>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</si>
  <si>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</si>
  <si>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</si>
  <si>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</si>
  <si>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</si>
  <si>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</si>
  <si>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</si>
  <si>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</si>
  <si>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</si>
  <si>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</si>
  <si>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</si>
  <si>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</si>
  <si>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</si>
  <si>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</si>
  <si>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</si>
  <si>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</si>
  <si>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</si>
  <si>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</si>
  <si>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</si>
  <si>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</si>
  <si>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</si>
  <si>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</si>
  <si>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</si>
  <si>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</si>
  <si>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</si>
  <si>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</si>
  <si>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</si>
  <si>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</si>
  <si>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</si>
  <si>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</si>
  <si>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</si>
  <si>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</si>
  <si>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</si>
  <si>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</si>
  <si>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</si>
  <si>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</si>
  <si>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</si>
  <si>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</si>
  <si>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</si>
  <si>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</si>
  <si>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</si>
  <si>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</si>
  <si>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</si>
  <si>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</si>
  <si>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</si>
  <si>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</si>
  <si>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</si>
  <si>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</si>
  <si>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</si>
  <si>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</si>
  <si>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</si>
  <si>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</si>
  <si>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</si>
  <si>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</si>
  <si>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</si>
  <si>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</si>
  <si>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</si>
  <si>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</si>
  <si>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</si>
  <si>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</si>
  <si>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</si>
  <si>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</si>
  <si>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</si>
  <si>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</si>
  <si>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</si>
  <si>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</si>
  <si>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</si>
  <si>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</si>
  <si>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</si>
  <si>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</si>
  <si>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</si>
  <si>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</si>
  <si>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</si>
  <si>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</si>
  <si>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</si>
  <si>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</si>
  <si>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</si>
  <si>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</si>
  <si>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</si>
  <si>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</si>
  <si>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</si>
  <si>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</si>
  <si>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</si>
  <si>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</si>
  <si>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</si>
  <si>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</si>
  <si>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</si>
  <si>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</si>
  <si>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</si>
  <si>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</si>
  <si>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</si>
  <si>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</si>
  <si>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</si>
  <si>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</si>
  <si>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</si>
  <si>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</si>
  <si>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</si>
  <si>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</si>
  <si>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</si>
  <si>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</si>
  <si>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</si>
  <si>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</si>
  <si>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</si>
  <si>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</si>
  <si>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</si>
  <si>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</si>
  <si>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</si>
  <si>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</si>
  <si>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</si>
  <si>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</si>
  <si>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</si>
  <si>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</si>
  <si>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</si>
  <si>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</si>
  <si>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</si>
  <si>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</si>
  <si>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</si>
  <si>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</si>
  <si>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</si>
  <si>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</si>
  <si>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</si>
  <si>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</si>
  <si>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</si>
  <si>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</si>
  <si>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</si>
  <si>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</si>
  <si>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</si>
  <si>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</si>
  <si>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</si>
  <si>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</si>
  <si>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</si>
  <si>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</si>
  <si>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</si>
  <si>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</si>
  <si>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</si>
  <si>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</si>
  <si>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</si>
  <si>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</si>
  <si>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</si>
  <si>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</si>
  <si>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</si>
  <si>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</si>
  <si>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</si>
  <si>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</si>
  <si>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</si>
  <si>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</si>
  <si>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</si>
  <si>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</si>
  <si>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</si>
  <si>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</si>
  <si>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</si>
  <si>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</si>
  <si>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</si>
  <si>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</si>
  <si>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</si>
  <si>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</si>
  <si>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</si>
  <si>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</si>
  <si>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</si>
  <si>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</si>
  <si>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</si>
  <si>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</si>
  <si>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</si>
  <si>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</si>
  <si>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</si>
  <si>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</si>
  <si>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</si>
  <si>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</si>
  <si>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</si>
  <si>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</si>
  <si>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</si>
  <si>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</si>
  <si>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</si>
  <si>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</si>
  <si>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</si>
  <si>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</si>
  <si>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</si>
  <si>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</si>
  <si>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</si>
  <si>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</si>
  <si>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</si>
  <si>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</si>
  <si>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</si>
  <si>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</si>
  <si>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</si>
  <si>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</si>
  <si>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</si>
  <si>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</si>
  <si>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</si>
  <si>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</si>
  <si>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</si>
  <si>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</si>
  <si>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</si>
  <si>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</si>
  <si>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</si>
  <si>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</si>
  <si>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</si>
  <si>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</si>
  <si>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</si>
  <si>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</si>
  <si>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</si>
  <si>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</si>
  <si>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</si>
  <si>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</si>
  <si>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</si>
  <si>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</si>
  <si>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</si>
  <si>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</si>
  <si>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</si>
  <si>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</si>
  <si>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</si>
  <si>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</si>
  <si>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</si>
  <si>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</si>
  <si>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</si>
  <si>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</si>
  <si>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</si>
  <si>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</si>
  <si>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</si>
  <si>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</si>
  <si>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</si>
  <si>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</si>
  <si>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</si>
  <si>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</si>
  <si>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</si>
  <si>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</si>
  <si>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</si>
  <si>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</si>
  <si>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</si>
  <si>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</si>
  <si>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</si>
  <si>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</si>
  <si>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</si>
  <si>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</si>
  <si>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</si>
  <si>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</si>
  <si>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</si>
  <si>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</si>
  <si>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</si>
  <si>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</si>
  <si>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</si>
  <si>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</si>
  <si>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</si>
  <si>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</si>
  <si>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</si>
  <si>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</si>
  <si>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</si>
  <si>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</si>
  <si>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</si>
  <si>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</si>
  <si>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</si>
  <si>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</si>
  <si>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</si>
  <si>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</si>
  <si>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</si>
  <si>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</si>
  <si>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</si>
  <si>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</si>
  <si>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</si>
  <si>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</si>
  <si>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</si>
  <si>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</si>
  <si>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</si>
  <si>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</si>
  <si>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</si>
  <si>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</si>
  <si>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</si>
  <si>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</si>
  <si>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</si>
  <si>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</si>
  <si>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</si>
  <si>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</si>
  <si>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</si>
  <si>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</si>
  <si>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</si>
  <si>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</si>
  <si>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</si>
  <si>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</si>
  <si>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</si>
  <si>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</si>
  <si>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</si>
  <si>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</si>
  <si>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</si>
  <si>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</si>
  <si>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</si>
  <si>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</si>
  <si>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</si>
  <si>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</si>
  <si>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</si>
  <si>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</si>
  <si>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</si>
  <si>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</si>
  <si>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</si>
  <si>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</si>
  <si>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</si>
  <si>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</si>
  <si>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</si>
  <si>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</si>
  <si>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</si>
  <si>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</si>
  <si>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</si>
  <si>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</si>
  <si>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</si>
  <si>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</si>
  <si>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</si>
  <si>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</si>
  <si>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</si>
  <si>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</si>
  <si>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</si>
  <si>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</si>
  <si>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</si>
  <si>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</si>
  <si>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</si>
  <si>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</si>
  <si>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</si>
  <si>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</si>
  <si>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</si>
  <si>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</si>
  <si>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</si>
  <si>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</si>
  <si>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</si>
  <si>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</si>
  <si>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</si>
  <si>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</si>
  <si>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</si>
  <si>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</si>
  <si>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</si>
  <si>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</si>
  <si>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</si>
  <si>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</si>
  <si>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</si>
  <si>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</si>
  <si>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</si>
  <si>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</si>
  <si>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</si>
  <si>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</si>
  <si>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</si>
  <si>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</si>
  <si>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</si>
  <si>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</si>
  <si>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</si>
  <si>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</si>
  <si>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</si>
  <si>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</si>
  <si>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</si>
  <si>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</si>
  <si>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</si>
  <si>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</si>
  <si>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</si>
  <si>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</si>
  <si>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</si>
  <si>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</si>
  <si>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</si>
  <si>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</si>
  <si>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</si>
  <si>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</si>
  <si>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</si>
  <si>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</si>
  <si>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</si>
  <si>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</si>
  <si>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</si>
  <si>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</si>
  <si>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</si>
  <si>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</si>
  <si>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</si>
  <si>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</si>
  <si>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</si>
  <si>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</si>
  <si>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</si>
  <si>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</si>
  <si>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</si>
  <si>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</si>
  <si>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</si>
  <si>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</si>
  <si>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</si>
  <si>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</si>
  <si>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</si>
  <si>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</si>
  <si>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</si>
  <si>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</si>
  <si>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</si>
  <si>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</si>
  <si>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</si>
  <si>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</si>
  <si>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</si>
  <si>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</si>
  <si>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</si>
  <si>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</si>
  <si>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</si>
  <si>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</si>
  <si>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</si>
  <si>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</si>
  <si>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</si>
  <si>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</si>
  <si>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</si>
  <si>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</si>
  <si>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</si>
  <si>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</si>
  <si>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</si>
  <si>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</si>
  <si>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</si>
  <si>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</si>
  <si>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</si>
  <si>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</si>
  <si>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</si>
  <si>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</si>
  <si>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</si>
  <si>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</si>
  <si>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</si>
  <si>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</si>
  <si>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</si>
  <si>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</si>
  <si>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</si>
  <si>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</si>
  <si>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</si>
  <si>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</si>
  <si>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</si>
  <si>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</si>
  <si>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</si>
  <si>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</si>
  <si>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</si>
  <si>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</si>
  <si>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</si>
  <si>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</si>
  <si>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</si>
  <si>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</si>
  <si>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</si>
  <si>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</si>
  <si>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</si>
  <si>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</si>
  <si>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</si>
  <si>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</si>
  <si>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</si>
  <si>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</si>
  <si>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</si>
  <si>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</si>
  <si>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</si>
  <si>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</si>
  <si>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</si>
  <si>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</si>
  <si>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</si>
  <si>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</si>
  <si>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</si>
  <si>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</si>
  <si>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</si>
  <si>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</si>
  <si>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</si>
  <si>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</si>
  <si>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</si>
  <si>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</si>
  <si>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</si>
  <si>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</si>
  <si>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</si>
  <si>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</si>
  <si>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</si>
  <si>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</si>
  <si>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</si>
  <si>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</si>
  <si>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</si>
  <si>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</si>
  <si>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</si>
  <si>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</si>
  <si>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</si>
  <si>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</si>
  <si>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</si>
  <si>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</si>
  <si>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</si>
  <si>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</si>
  <si>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</si>
  <si>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</si>
  <si>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</si>
  <si>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</si>
  <si>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</si>
  <si>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</si>
  <si>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</si>
  <si>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</si>
  <si>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</si>
  <si>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</si>
  <si>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</si>
  <si>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</si>
  <si>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</si>
  <si>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</si>
  <si>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</si>
  <si>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</si>
  <si>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</si>
  <si>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</si>
  <si>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</si>
  <si>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</si>
  <si>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</si>
  <si>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</si>
  <si>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</si>
  <si>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</si>
  <si>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</si>
  <si>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</si>
  <si>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</si>
  <si>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</si>
  <si>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</si>
  <si>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</si>
  <si>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</si>
  <si>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</si>
  <si>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</si>
  <si>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</si>
  <si>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</si>
  <si>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</si>
  <si>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</si>
  <si>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</si>
  <si>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</si>
  <si>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</si>
  <si>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</si>
  <si>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</si>
  <si>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</si>
  <si>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</si>
  <si>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</si>
  <si>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</si>
  <si>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</si>
  <si>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</si>
  <si>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</si>
  <si>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</si>
  <si>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</si>
  <si>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</si>
  <si>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</si>
  <si>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</si>
  <si>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</si>
  <si>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</si>
  <si>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</si>
  <si>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</si>
  <si>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</si>
  <si>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</si>
  <si>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</si>
  <si>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</si>
  <si>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</si>
  <si>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</si>
  <si>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</si>
  <si>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</si>
  <si>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</si>
  <si>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</si>
  <si>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</si>
  <si>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</si>
  <si>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</si>
  <si>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</si>
  <si>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</si>
  <si>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</si>
  <si>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</si>
  <si>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</si>
  <si>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</si>
  <si>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</si>
  <si>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</si>
  <si>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</si>
  <si>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</si>
  <si>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</si>
  <si>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</si>
  <si>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</si>
  <si>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</si>
  <si>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</si>
  <si>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</si>
  <si>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</si>
  <si>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</si>
  <si>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</si>
  <si>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</si>
  <si>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</si>
  <si>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</si>
  <si>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</si>
  <si>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</si>
  <si>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</si>
  <si>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</si>
  <si>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</si>
  <si>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</si>
  <si>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</si>
  <si>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</si>
  <si>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</si>
  <si>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</si>
  <si>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</si>
  <si>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</si>
  <si>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</si>
  <si>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</si>
  <si>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</si>
  <si>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</si>
  <si>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</si>
  <si>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</si>
  <si>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</si>
  <si>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</si>
  <si>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</si>
  <si>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</si>
  <si>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</si>
  <si>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</si>
  <si>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</si>
  <si>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</si>
  <si>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</si>
  <si>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</si>
  <si>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</si>
  <si>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</si>
  <si>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</si>
  <si>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</si>
  <si>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</si>
  <si>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</si>
  <si>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</si>
  <si>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</si>
  <si>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</si>
  <si>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</si>
  <si>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</si>
  <si>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</si>
  <si>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</si>
  <si>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</si>
  <si>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</si>
  <si>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</si>
  <si>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</si>
  <si>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</si>
  <si>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</si>
  <si>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</si>
  <si>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</si>
  <si>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</si>
  <si>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</si>
  <si>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</si>
  <si>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</si>
  <si>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</si>
  <si>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</si>
  <si>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</si>
  <si>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</si>
  <si>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</si>
  <si>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</si>
  <si>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</si>
  <si>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</si>
  <si>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</si>
  <si>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</si>
  <si>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</si>
  <si>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</si>
  <si>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</si>
  <si>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</si>
  <si>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</si>
  <si>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</si>
  <si>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</si>
  <si>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</si>
  <si>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</si>
  <si>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</si>
  <si>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</si>
  <si>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</si>
  <si>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</si>
  <si>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</si>
  <si>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</si>
  <si>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</si>
  <si>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</si>
  <si>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</si>
  <si>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</si>
  <si>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</si>
  <si>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</si>
  <si>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</si>
  <si>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</si>
  <si>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</si>
  <si>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</si>
  <si>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</si>
  <si>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</si>
  <si>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</si>
  <si>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</si>
  <si>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</si>
  <si>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</si>
  <si>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</si>
  <si>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</si>
  <si>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</si>
  <si>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</si>
  <si>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</si>
  <si>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</si>
  <si>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</si>
  <si>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</si>
  <si>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</si>
  <si>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</si>
  <si>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</si>
  <si>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</si>
  <si>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</si>
  <si>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</si>
  <si>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</si>
  <si>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</si>
  <si>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</si>
  <si>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</si>
  <si>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</si>
  <si>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</si>
  <si>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</si>
  <si>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</si>
  <si>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</si>
  <si>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</si>
  <si>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</si>
  <si>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</si>
  <si>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</si>
  <si>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</si>
  <si>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</si>
  <si>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</si>
  <si>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</si>
  <si>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</si>
  <si>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</si>
  <si>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</si>
  <si>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</si>
  <si>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</si>
  <si>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</si>
  <si>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</si>
  <si>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</si>
  <si>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</si>
  <si>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</si>
  <si>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</si>
  <si>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</si>
  <si>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</si>
  <si>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</si>
  <si>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</si>
  <si>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</si>
  <si>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</si>
  <si>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</si>
  <si>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</si>
  <si>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</si>
  <si>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</si>
  <si>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</si>
  <si>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</si>
  <si>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</si>
  <si>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</si>
  <si>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</si>
  <si>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</si>
  <si>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</si>
  <si>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</si>
  <si>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</si>
  <si>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</si>
  <si>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</si>
  <si>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</si>
  <si>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</si>
  <si>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</si>
  <si>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</si>
  <si>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</si>
  <si>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</si>
  <si>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</si>
  <si>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</si>
  <si>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</si>
  <si>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</si>
  <si>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</si>
  <si>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</si>
  <si>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</si>
  <si>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</si>
  <si>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</si>
  <si>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</si>
  <si>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</si>
  <si>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</si>
  <si>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</si>
  <si>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</si>
  <si>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</si>
  <si>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</si>
  <si>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</si>
  <si>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</si>
  <si>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</si>
  <si>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</si>
  <si>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</si>
  <si>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</si>
  <si>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</si>
  <si>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</si>
  <si>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</si>
  <si>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</si>
  <si>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</si>
  <si>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</si>
  <si>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</si>
  <si>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</si>
  <si>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</si>
  <si>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</si>
  <si>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</si>
  <si>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</si>
  <si>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</si>
  <si>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</si>
  <si>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</si>
  <si>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</si>
  <si>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</si>
  <si>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</si>
  <si>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</si>
  <si>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</si>
  <si>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</si>
  <si>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</si>
  <si>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</si>
  <si>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</si>
  <si>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</si>
  <si>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</si>
  <si>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</si>
  <si>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</si>
  <si>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</si>
  <si>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</si>
  <si>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</si>
  <si>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</si>
  <si>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</si>
  <si>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</si>
  <si>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</si>
  <si>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</si>
  <si>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</si>
  <si>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</si>
  <si>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</si>
  <si>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</si>
  <si>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</si>
  <si>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</si>
  <si>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</si>
  <si>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</si>
  <si>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</si>
  <si>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</si>
  <si>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</si>
  <si>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</si>
  <si>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</si>
  <si>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</si>
  <si>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</si>
  <si>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</si>
  <si>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</si>
  <si>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</si>
  <si>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</si>
  <si>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</si>
  <si>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</si>
  <si>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</si>
  <si>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</si>
  <si>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</si>
  <si>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</si>
  <si>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</si>
  <si>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</si>
  <si>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</si>
  <si>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</si>
  <si>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</si>
  <si>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</si>
  <si>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</si>
  <si>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</si>
  <si>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</si>
  <si>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</si>
  <si>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</si>
  <si>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</si>
  <si>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</si>
  <si>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</si>
  <si>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</si>
  <si>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</si>
  <si>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</si>
  <si>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</si>
  <si>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</si>
  <si>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</si>
  <si>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</si>
  <si>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</si>
  <si>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</si>
  <si>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</si>
  <si>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</si>
  <si>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</si>
  <si>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</si>
  <si>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</si>
  <si>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</si>
  <si>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</si>
  <si>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</si>
  <si>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</si>
  <si>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</si>
  <si>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</si>
  <si>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</si>
  <si>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</si>
  <si>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</si>
  <si>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</si>
  <si>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</si>
  <si>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</si>
  <si>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</si>
  <si>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</si>
  <si>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</si>
  <si>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</si>
  <si>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</si>
  <si>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</si>
  <si>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</si>
  <si>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</si>
  <si>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</si>
  <si>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</si>
  <si>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</si>
  <si>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</si>
  <si>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</si>
  <si>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</si>
  <si>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</si>
  <si>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</si>
  <si>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</si>
  <si>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</si>
  <si>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</si>
  <si>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</si>
  <si>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</si>
  <si>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</si>
  <si>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</si>
  <si>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</si>
  <si>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</si>
  <si>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</si>
  <si>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</si>
  <si>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</si>
  <si>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</si>
  <si>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</si>
  <si>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</si>
  <si>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</si>
  <si>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</si>
  <si>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</si>
  <si>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</si>
  <si>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</si>
  <si>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</si>
  <si>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</si>
  <si>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</si>
  <si>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</si>
  <si>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</si>
  <si>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</si>
  <si>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</si>
  <si>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</si>
  <si>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</si>
  <si>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</si>
  <si>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</si>
  <si>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</si>
  <si>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</si>
  <si>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</si>
  <si>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</si>
  <si>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</si>
  <si>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</si>
  <si>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</si>
  <si>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</si>
  <si>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</si>
  <si>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</si>
  <si>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</si>
  <si>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</si>
  <si>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</si>
  <si>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</si>
  <si>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</si>
  <si>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</si>
  <si>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</si>
  <si>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</si>
  <si>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</si>
  <si>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</si>
  <si>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</si>
  <si>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</si>
  <si>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</si>
  <si>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</si>
  <si>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</si>
  <si>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</si>
  <si>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</si>
  <si>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</si>
  <si>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</si>
  <si>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</si>
  <si>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</si>
  <si>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</si>
  <si>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</si>
  <si>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</si>
  <si>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</si>
  <si>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</si>
  <si>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</si>
  <si>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</si>
  <si>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</si>
  <si>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</si>
  <si>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</si>
  <si>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</si>
  <si>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</si>
  <si>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</si>
  <si>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</si>
  <si>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</si>
  <si>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</si>
  <si>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</si>
  <si>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</si>
  <si>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</si>
  <si>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</si>
  <si>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</si>
  <si>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</si>
  <si>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</si>
  <si>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</si>
  <si>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</si>
  <si>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</si>
  <si>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</si>
  <si>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</si>
  <si>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</si>
  <si>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</si>
  <si>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</si>
  <si>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</si>
  <si>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</si>
  <si>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</si>
  <si>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</si>
  <si>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</si>
  <si>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</si>
  <si>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</si>
  <si>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</si>
  <si>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</si>
  <si>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</si>
  <si>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</si>
  <si>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</si>
  <si>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</si>
  <si>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</si>
  <si>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</si>
  <si>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</si>
  <si>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</si>
  <si>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</si>
  <si>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</si>
  <si>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</si>
  <si>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</si>
  <si>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</si>
  <si>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</si>
  <si>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</si>
  <si>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</si>
  <si>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</si>
  <si>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</si>
  <si>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</si>
  <si>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</si>
  <si>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</si>
  <si>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</si>
  <si>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</si>
  <si>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</si>
  <si>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</si>
  <si>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</si>
  <si>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</si>
  <si>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</si>
  <si>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</si>
  <si>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</si>
  <si>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</si>
  <si>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</si>
  <si>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</si>
  <si>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</si>
  <si>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</si>
  <si>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</si>
  <si>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</si>
  <si>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</si>
  <si>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</si>
  <si>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</si>
  <si>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</si>
  <si>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</si>
  <si>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</si>
  <si>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</si>
  <si>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</si>
  <si>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</si>
  <si>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</si>
  <si>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</si>
  <si>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</si>
  <si>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</si>
  <si>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</si>
  <si>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</si>
  <si>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</si>
  <si>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</si>
  <si>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</si>
  <si>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</si>
  <si>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</si>
  <si>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</si>
  <si>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</si>
  <si>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</si>
  <si>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</si>
  <si>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</si>
  <si>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</si>
  <si>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</si>
  <si>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</si>
  <si>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</si>
  <si>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</si>
  <si>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</si>
  <si>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</si>
  <si>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</si>
  <si>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</si>
  <si>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</si>
  <si>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</si>
  <si>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</si>
  <si>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</si>
  <si>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</si>
  <si>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</si>
  <si>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</si>
  <si>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</si>
  <si>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</si>
  <si>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</si>
  <si>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</si>
  <si>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</si>
  <si>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</si>
  <si>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</si>
  <si>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</si>
  <si>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</si>
  <si>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</si>
  <si>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</si>
  <si>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</si>
  <si>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</si>
  <si>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</si>
  <si>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</si>
  <si>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</si>
  <si>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</si>
  <si>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</si>
  <si>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</si>
  <si>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</si>
  <si>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</si>
  <si>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</si>
  <si>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</si>
  <si>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</si>
  <si>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</si>
  <si>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</si>
  <si>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</si>
  <si>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</si>
  <si>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</si>
  <si>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</si>
  <si>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</si>
  <si>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</si>
  <si>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</si>
  <si>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</si>
  <si>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</si>
  <si>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</si>
  <si>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</si>
  <si>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</si>
  <si>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</si>
  <si>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</si>
  <si>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</si>
  <si>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</si>
  <si>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</si>
  <si>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</si>
  <si>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</si>
  <si>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</si>
  <si>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</si>
  <si>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</si>
  <si>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</si>
  <si>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</si>
  <si>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</si>
  <si>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</si>
  <si>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</si>
  <si>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</si>
  <si>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</si>
  <si>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</si>
  <si>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</si>
  <si>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</si>
  <si>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</si>
  <si>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</si>
  <si>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</si>
  <si>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</si>
  <si>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</si>
  <si>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</si>
  <si>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</si>
  <si>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</si>
  <si>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</si>
  <si>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</si>
  <si>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</si>
  <si>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</si>
  <si>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</si>
  <si>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</si>
  <si>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</si>
  <si>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</si>
  <si>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</si>
  <si>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</si>
  <si>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</si>
  <si>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</si>
  <si>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</si>
  <si>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</si>
  <si>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</si>
  <si>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</si>
  <si>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</si>
  <si>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</si>
  <si>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</si>
  <si>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</si>
  <si>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</si>
  <si>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</si>
  <si>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</si>
  <si>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</si>
  <si>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</si>
  <si>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</si>
  <si>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</si>
  <si>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</si>
  <si>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</si>
  <si>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</si>
  <si>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</si>
  <si>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</si>
  <si>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</si>
  <si>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</si>
  <si>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</si>
  <si>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</si>
  <si>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</si>
  <si>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</si>
  <si>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</si>
  <si>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</si>
  <si>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</si>
  <si>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</si>
  <si>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</si>
  <si>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</si>
  <si>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</si>
  <si>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</si>
  <si>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</si>
  <si>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</si>
  <si>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</si>
  <si>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</si>
  <si>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</si>
  <si>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</si>
  <si>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</si>
  <si>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</si>
  <si>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</si>
  <si>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</si>
  <si>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</si>
  <si>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</si>
  <si>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</si>
  <si>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</si>
  <si>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</si>
  <si>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</si>
  <si>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</si>
  <si>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</si>
  <si>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</si>
  <si>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</si>
  <si>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</si>
  <si>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</si>
  <si>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</si>
  <si>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</si>
  <si>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</si>
  <si>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</si>
  <si>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</si>
  <si>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</si>
  <si>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</si>
  <si>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</si>
  <si>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</si>
  <si>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</si>
  <si>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</si>
  <si>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</si>
  <si>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</si>
  <si>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</si>
  <si>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</si>
  <si>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</si>
  <si>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</si>
  <si>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</si>
  <si>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</si>
  <si>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</si>
  <si>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</si>
  <si>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</si>
  <si>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</si>
  <si>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</si>
  <si>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</si>
  <si>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</si>
  <si>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</si>
  <si>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</si>
  <si>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</si>
  <si>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</si>
  <si>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</si>
  <si>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</si>
  <si>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</si>
  <si>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</si>
  <si>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</si>
  <si>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</si>
  <si>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</si>
  <si>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</si>
  <si>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</si>
  <si>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</si>
  <si>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</si>
  <si>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</si>
  <si>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</si>
  <si>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</si>
  <si>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</si>
  <si>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</si>
  <si>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</si>
  <si>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</si>
  <si>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</si>
  <si>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</si>
  <si>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</si>
  <si>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</si>
  <si>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</si>
  <si>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</si>
  <si>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</si>
  <si>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</si>
  <si>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</si>
  <si>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</si>
  <si>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</si>
  <si>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</si>
  <si>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</si>
  <si>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</si>
  <si>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</si>
  <si>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</si>
  <si>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</si>
  <si>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</si>
  <si>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</si>
  <si>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</si>
  <si>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</si>
  <si>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</si>
  <si>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</si>
  <si>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</si>
  <si>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</si>
  <si>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</si>
  <si>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</si>
  <si>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</si>
  <si>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</si>
  <si>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</si>
  <si>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</si>
  <si>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</si>
  <si>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</si>
  <si>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</si>
  <si>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</si>
  <si>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</si>
  <si>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</si>
  <si>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</si>
  <si>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</si>
  <si>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</si>
  <si>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</si>
  <si>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</si>
  <si>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</si>
  <si>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</si>
  <si>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</si>
  <si>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</si>
  <si>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</si>
  <si>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</si>
  <si>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</si>
  <si>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</si>
  <si>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</si>
  <si>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</si>
  <si>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</si>
  <si>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</si>
  <si>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</si>
  <si>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</si>
  <si>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</si>
  <si>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</si>
  <si>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</si>
  <si>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</si>
  <si>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</si>
  <si>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</si>
  <si>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</si>
  <si>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</si>
  <si>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</si>
  <si>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</si>
  <si>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</si>
  <si>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</si>
  <si>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</si>
  <si>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</si>
  <si>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</si>
  <si>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</si>
  <si>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</si>
  <si>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</si>
  <si>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</si>
  <si>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</si>
  <si>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</si>
  <si>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</si>
  <si>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</si>
  <si>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</si>
  <si>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</si>
  <si>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</si>
  <si>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</si>
  <si>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</si>
  <si>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</si>
  <si>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</si>
  <si>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</si>
  <si>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</si>
  <si>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</si>
  <si>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</si>
  <si>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</si>
  <si>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</si>
  <si>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</si>
  <si>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</si>
  <si>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</si>
  <si>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</si>
  <si>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</si>
  <si>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</si>
  <si>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</si>
  <si>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</si>
  <si>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</si>
  <si>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</si>
  <si>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</si>
  <si>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</si>
  <si>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</si>
  <si>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</si>
  <si>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</si>
  <si>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</si>
  <si>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</si>
  <si>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</si>
  <si>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</si>
  <si>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</si>
  <si>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</si>
  <si>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</si>
  <si>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</si>
  <si>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</si>
  <si>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</si>
  <si>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</si>
  <si>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</si>
  <si>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</si>
  <si>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</si>
  <si>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</si>
  <si>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</si>
  <si>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</si>
  <si>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</si>
  <si>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</si>
  <si>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</si>
  <si>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</si>
  <si>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</si>
  <si>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</si>
  <si>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</si>
  <si>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</si>
  <si>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</si>
  <si>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</si>
  <si>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</si>
  <si>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</si>
  <si>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</si>
  <si>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</si>
  <si>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</si>
  <si>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</si>
  <si>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</si>
  <si>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</si>
  <si>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</si>
  <si>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</si>
  <si>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</si>
  <si>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</si>
  <si>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</si>
  <si>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</si>
  <si>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</si>
  <si>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</si>
  <si>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</si>
  <si>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</si>
  <si>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</si>
  <si>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</si>
  <si>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</si>
  <si>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</si>
  <si>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</si>
  <si>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</si>
  <si>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</si>
  <si>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</si>
  <si>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</si>
  <si>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</si>
  <si>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</si>
  <si>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</si>
  <si>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</si>
  <si>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</si>
  <si>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</si>
  <si>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</si>
  <si>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</si>
  <si>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</si>
  <si>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</si>
  <si>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</si>
  <si>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</si>
  <si>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</si>
  <si>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</si>
  <si>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</si>
  <si>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</si>
  <si>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</si>
  <si>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</si>
  <si>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</si>
  <si>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</si>
  <si>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</si>
  <si>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</si>
  <si>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</si>
  <si>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</si>
  <si>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</si>
  <si>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</si>
  <si>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</si>
  <si>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</si>
  <si>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</si>
  <si>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</si>
  <si>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</si>
  <si>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</si>
  <si>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</si>
  <si>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</si>
  <si>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</si>
  <si>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</si>
  <si>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</si>
  <si>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</si>
  <si>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</si>
  <si>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</si>
  <si>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</si>
  <si>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</si>
  <si>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</si>
  <si>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</si>
  <si>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</si>
  <si>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</si>
  <si>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</si>
  <si>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</si>
  <si>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</si>
  <si>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</si>
  <si>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</si>
  <si>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</si>
  <si>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</si>
  <si>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</si>
  <si>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</si>
  <si>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</si>
  <si>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</si>
  <si>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</si>
  <si>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</si>
  <si>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</si>
  <si>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</si>
  <si>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</si>
  <si>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</si>
  <si>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</si>
  <si>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</si>
  <si>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</si>
  <si>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</si>
  <si>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</si>
  <si>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</si>
  <si>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</si>
  <si>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</si>
  <si>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</si>
  <si>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</si>
  <si>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</si>
  <si>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</si>
  <si>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</si>
  <si>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</si>
  <si>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</si>
  <si>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</si>
  <si>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</si>
  <si>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</si>
  <si>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</si>
  <si>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</si>
  <si>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</si>
  <si>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</si>
  <si>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</si>
  <si>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</si>
  <si>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</si>
  <si>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</si>
  <si>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</si>
  <si>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</si>
  <si>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</si>
  <si>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</si>
  <si>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</si>
  <si>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</si>
  <si>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</si>
  <si>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</si>
  <si>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</si>
  <si>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</si>
  <si>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</si>
  <si>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</si>
  <si>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</si>
  <si>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</si>
  <si>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</si>
  <si>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</si>
  <si>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</si>
  <si>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</si>
  <si>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</si>
  <si>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</si>
  <si>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</si>
  <si>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</si>
  <si>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</si>
  <si>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</si>
  <si>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</si>
  <si>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</si>
  <si>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</si>
  <si>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</si>
  <si>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</si>
  <si>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</si>
  <si>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</si>
  <si>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</si>
  <si>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</si>
  <si>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</si>
  <si>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</si>
  <si>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</si>
  <si>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</si>
  <si>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</si>
  <si>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</si>
  <si>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</si>
  <si>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</si>
  <si>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</si>
  <si>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</si>
  <si>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</si>
  <si>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</si>
  <si>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</si>
  <si>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</si>
  <si>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</si>
  <si>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</si>
  <si>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</si>
  <si>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</si>
  <si>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</si>
  <si>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</si>
  <si>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</si>
  <si>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</si>
  <si>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</si>
  <si>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</si>
  <si>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</si>
  <si>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</si>
  <si>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</si>
  <si>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</si>
  <si>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</si>
  <si>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</si>
  <si>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</si>
  <si>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</si>
  <si>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</si>
  <si>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</si>
  <si>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</si>
  <si>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</si>
  <si>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</si>
  <si>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</si>
  <si>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</si>
  <si>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</si>
  <si>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</si>
  <si>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</si>
  <si>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</si>
  <si>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</si>
  <si>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</si>
  <si>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</si>
  <si>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</si>
  <si>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</si>
  <si>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</si>
  <si>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</si>
  <si>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</si>
  <si>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</si>
  <si>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</si>
  <si>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</si>
  <si>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</si>
  <si>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</si>
  <si>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</si>
  <si>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</si>
  <si>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</si>
  <si>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</si>
  <si>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</si>
  <si>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</si>
  <si>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</si>
  <si>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</si>
  <si>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</si>
  <si>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</si>
  <si>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</si>
  <si>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</si>
  <si>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</si>
  <si>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</si>
  <si>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</si>
  <si>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</si>
  <si>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</si>
  <si>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</si>
  <si>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</si>
  <si>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</si>
  <si>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</si>
  <si>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</si>
  <si>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</si>
  <si>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</si>
  <si>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</si>
  <si>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</si>
  <si>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</si>
  <si>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</si>
  <si>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</si>
  <si>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</si>
  <si>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</si>
  <si>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</si>
  <si>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</si>
  <si>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</si>
  <si>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</si>
  <si>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</si>
  <si>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</si>
  <si>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</si>
  <si>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</si>
  <si>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</si>
  <si>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</si>
  <si>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</si>
  <si>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</si>
  <si>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</si>
  <si>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</si>
  <si>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</si>
  <si>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</si>
  <si>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</si>
  <si>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</si>
  <si>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</si>
  <si>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</si>
  <si>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</si>
  <si>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</si>
  <si>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</si>
  <si>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</si>
  <si>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</si>
  <si>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</si>
  <si>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</si>
  <si>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</si>
  <si>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</si>
  <si>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</si>
  <si>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</si>
  <si>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</si>
  <si>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</si>
  <si>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</si>
  <si>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</si>
  <si>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</si>
  <si>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</si>
  <si>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</si>
  <si>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</si>
  <si>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</si>
  <si>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</si>
  <si>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</si>
  <si>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</si>
  <si>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</si>
  <si>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</si>
  <si>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</si>
  <si>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</si>
  <si>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</si>
  <si>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</si>
  <si>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</si>
  <si>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</si>
  <si>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</si>
  <si>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</si>
  <si>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</si>
  <si>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</si>
  <si>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</si>
  <si>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</si>
  <si>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</si>
  <si>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</si>
  <si>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</si>
  <si>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</si>
  <si>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</si>
  <si>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</si>
  <si>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</si>
  <si>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</si>
  <si>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</si>
  <si>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</si>
  <si>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</si>
  <si>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</si>
  <si>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</si>
  <si>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</si>
  <si>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</si>
  <si>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</si>
  <si>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</si>
  <si>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</si>
  <si>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</si>
  <si>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</si>
  <si>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</si>
  <si>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</si>
  <si>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</si>
  <si>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</si>
  <si>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</si>
  <si>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</si>
  <si>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</si>
  <si>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</si>
  <si>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</si>
  <si>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</si>
  <si>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</si>
  <si>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</si>
  <si>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</si>
  <si>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</si>
  <si>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</si>
  <si>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</si>
  <si>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</si>
  <si>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</si>
  <si>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</si>
  <si>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</si>
  <si>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</si>
  <si>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</si>
  <si>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</si>
  <si>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</si>
  <si>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</si>
  <si>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</si>
  <si>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</si>
  <si>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</si>
  <si>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</si>
  <si>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</si>
  <si>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</si>
  <si>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</si>
  <si>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</si>
  <si>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</si>
  <si>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</si>
  <si>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</si>
  <si>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</si>
  <si>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</si>
  <si>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</si>
  <si>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</si>
  <si>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</si>
  <si>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</si>
  <si>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</si>
  <si>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</si>
  <si>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</si>
  <si>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</si>
  <si>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</si>
  <si>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</si>
  <si>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</si>
  <si>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</si>
  <si>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</si>
  <si>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</si>
  <si>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</si>
  <si>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</si>
  <si>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</si>
  <si>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</si>
  <si>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</si>
  <si>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</si>
  <si>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</si>
  <si>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</si>
  <si>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</si>
  <si>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</si>
  <si>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</si>
  <si>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</si>
  <si>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</si>
  <si>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</si>
  <si>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</si>
  <si>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</si>
  <si>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</si>
  <si>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</si>
  <si>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</si>
  <si>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</si>
  <si>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</si>
  <si>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</si>
  <si>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</si>
  <si>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</si>
  <si>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</si>
  <si>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</si>
  <si>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</si>
  <si>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</si>
  <si>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</si>
  <si>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</si>
  <si>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</si>
  <si>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</si>
  <si>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</si>
  <si>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</si>
  <si>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</si>
  <si>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</si>
  <si>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</si>
  <si>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</si>
  <si>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</si>
  <si>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</si>
  <si>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</si>
  <si>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</si>
  <si>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</si>
  <si>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</si>
  <si>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</si>
  <si>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</si>
  <si>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</si>
  <si>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</si>
  <si>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</si>
  <si>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</si>
  <si>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</si>
  <si>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</si>
  <si>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</si>
  <si>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</si>
  <si>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</si>
  <si>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</si>
  <si>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</si>
  <si>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</si>
  <si>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</si>
  <si>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</si>
  <si>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</si>
  <si>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</si>
  <si>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</si>
  <si>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</si>
  <si>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</si>
  <si>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</si>
  <si>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</si>
  <si>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</si>
  <si>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</si>
  <si>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</si>
  <si>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</si>
  <si>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</si>
  <si>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</si>
  <si>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</si>
  <si>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</si>
  <si>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</si>
  <si>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</si>
  <si>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</si>
  <si>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</si>
  <si>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</si>
  <si>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</si>
  <si>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</si>
  <si>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</si>
  <si>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</si>
  <si>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</si>
  <si>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</si>
  <si>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</si>
  <si>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</si>
  <si>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</si>
  <si>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</si>
  <si>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</si>
  <si>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</si>
  <si>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</si>
  <si>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</si>
  <si>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</si>
  <si>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</si>
  <si>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</si>
  <si>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</si>
  <si>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</si>
  <si>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</si>
  <si>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</si>
  <si>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</si>
  <si>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</si>
  <si>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</si>
  <si>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</si>
  <si>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</si>
  <si>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</si>
  <si>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</si>
  <si>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</si>
  <si>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</si>
  <si>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</si>
  <si>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</si>
  <si>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</si>
  <si>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</si>
  <si>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</si>
  <si>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</si>
  <si>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</si>
  <si>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</si>
  <si>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</si>
  <si>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</si>
  <si>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</si>
  <si>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</si>
  <si>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</si>
  <si>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</si>
  <si>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</si>
  <si>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</si>
  <si>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</si>
  <si>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</si>
  <si>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</si>
  <si>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</si>
  <si>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</si>
  <si>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</si>
  <si>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</si>
  <si>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</si>
  <si>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</si>
  <si>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</si>
  <si>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</si>
  <si>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</si>
  <si>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</si>
  <si>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</si>
  <si>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</si>
  <si>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</si>
  <si>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</si>
  <si>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</si>
  <si>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</si>
  <si>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</si>
  <si>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</si>
  <si>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</si>
  <si>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</si>
  <si>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</si>
  <si>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</si>
  <si>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</si>
  <si>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</si>
  <si>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</si>
  <si>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</si>
  <si>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</si>
  <si>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</si>
  <si>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</si>
  <si>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</si>
  <si>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</si>
  <si>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</si>
  <si>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</si>
  <si>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</si>
  <si>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</si>
  <si>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</si>
  <si>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</si>
  <si>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</si>
  <si>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</si>
  <si>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</si>
  <si>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</si>
  <si>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</si>
  <si>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</si>
  <si>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</si>
  <si>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</si>
  <si>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</si>
  <si>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</si>
  <si>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</si>
  <si>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</si>
  <si>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</si>
  <si>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</si>
  <si>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</si>
  <si>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</si>
  <si>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</si>
  <si>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</si>
  <si>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</si>
  <si>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</si>
  <si>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</si>
  <si>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</si>
  <si>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</si>
  <si>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</si>
  <si>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</si>
  <si>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</si>
  <si>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</si>
  <si>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</si>
  <si>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</si>
  <si>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</si>
  <si>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</si>
  <si>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</si>
  <si>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</si>
  <si>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</si>
  <si>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</si>
  <si>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</si>
  <si>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</si>
  <si>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</si>
  <si>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</si>
  <si>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</si>
  <si>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</si>
  <si>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</si>
  <si>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</si>
  <si>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</si>
  <si>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</si>
  <si>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</si>
  <si>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</si>
  <si>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</si>
  <si>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</si>
  <si>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</si>
  <si>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</si>
  <si>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</si>
  <si>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</si>
  <si>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</si>
  <si>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</si>
  <si>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</si>
  <si>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</si>
  <si>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</si>
  <si>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</si>
  <si>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</si>
  <si>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</si>
  <si>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</si>
  <si>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</si>
  <si>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</si>
  <si>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</si>
  <si>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</si>
  <si>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</si>
  <si>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</si>
  <si>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</si>
  <si>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</si>
  <si>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</si>
  <si>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</si>
  <si>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</si>
  <si>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</si>
  <si>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</si>
  <si>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</si>
  <si>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</si>
  <si>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</si>
  <si>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</si>
  <si>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</si>
  <si>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</si>
  <si>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</si>
  <si>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</si>
  <si>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</si>
  <si>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</si>
  <si>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</si>
  <si>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</si>
  <si>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</si>
  <si>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</si>
  <si>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</si>
  <si>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</si>
  <si>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</si>
  <si>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</si>
  <si>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</si>
  <si>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</si>
  <si>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</si>
  <si>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</si>
  <si>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</si>
  <si>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</si>
  <si>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</si>
  <si>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</si>
  <si>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</si>
  <si>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</si>
  <si>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</si>
  <si>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</si>
  <si>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</si>
  <si>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</si>
  <si>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</si>
  <si>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</si>
  <si>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</si>
  <si>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</si>
  <si>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</si>
  <si>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</si>
  <si>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</si>
  <si>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</si>
  <si>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</si>
  <si>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</si>
  <si>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</si>
  <si>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</si>
  <si>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</si>
  <si>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</si>
  <si>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</si>
  <si>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</si>
  <si>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</si>
  <si>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</si>
  <si>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</si>
  <si>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</si>
  <si>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</si>
  <si>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</si>
  <si>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</si>
  <si>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</si>
  <si>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</si>
  <si>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</si>
  <si>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</si>
  <si>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</si>
  <si>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</si>
  <si>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</si>
  <si>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</si>
  <si>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</si>
  <si>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</si>
  <si>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</si>
  <si>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</si>
  <si>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</si>
  <si>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</si>
  <si>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</si>
  <si>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</si>
  <si>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</si>
  <si>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</si>
  <si>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</si>
  <si>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</si>
  <si>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</si>
  <si>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</si>
  <si>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</si>
  <si>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</si>
  <si>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</si>
  <si>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</si>
  <si>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</si>
  <si>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</si>
  <si>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</si>
  <si>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</si>
  <si>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</si>
  <si>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</si>
  <si>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</si>
  <si>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</si>
  <si>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</si>
  <si>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</si>
  <si>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</si>
  <si>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</si>
  <si>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</si>
  <si>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</si>
  <si>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</si>
  <si>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</si>
  <si>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</si>
  <si>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</si>
  <si>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</si>
  <si>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</si>
  <si>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</si>
  <si>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</si>
  <si>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</si>
  <si>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</si>
  <si>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</si>
  <si>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</si>
  <si>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</si>
  <si>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</si>
  <si>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</si>
  <si>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</si>
  <si>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</si>
  <si>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</si>
  <si>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</si>
  <si>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</si>
  <si>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</si>
  <si>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</si>
  <si>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</si>
  <si>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</si>
  <si>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</si>
  <si>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</si>
  <si>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</si>
  <si>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</si>
  <si>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</si>
  <si>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</si>
  <si>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</si>
  <si>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</si>
  <si>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</si>
  <si>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</si>
  <si>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</si>
  <si>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</si>
  <si>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</si>
  <si>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</si>
  <si>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</si>
  <si>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</si>
  <si>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</si>
  <si>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</si>
  <si>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</si>
  <si>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</si>
  <si>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</si>
  <si>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</si>
  <si>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</si>
  <si>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</si>
  <si>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</si>
  <si>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</si>
  <si>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</si>
  <si>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</si>
  <si>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</si>
  <si>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</si>
  <si>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</si>
  <si>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</si>
  <si>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</si>
  <si>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</si>
  <si>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</si>
  <si>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</si>
  <si>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</si>
  <si>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</si>
  <si>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</si>
  <si>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</si>
  <si>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</si>
  <si>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</si>
  <si>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</si>
  <si>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</si>
  <si>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</si>
  <si>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</si>
  <si>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</si>
  <si>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</si>
  <si>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</si>
  <si>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</si>
  <si>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</si>
  <si>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</si>
  <si>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</si>
  <si>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</si>
  <si>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</si>
  <si>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</si>
  <si>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</si>
  <si>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</si>
  <si>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</si>
  <si>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</si>
  <si>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</si>
  <si>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</si>
  <si>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</si>
  <si>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</si>
  <si>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</si>
  <si>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</si>
  <si>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</si>
  <si>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</si>
  <si>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</si>
  <si>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</si>
  <si>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</si>
  <si>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</si>
  <si>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</si>
  <si>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</si>
  <si>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</si>
  <si>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</si>
  <si>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</si>
  <si>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</si>
  <si>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</si>
  <si>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</si>
  <si>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</si>
  <si>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</si>
  <si>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</si>
  <si>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</si>
  <si>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</si>
  <si>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</si>
  <si>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</si>
  <si>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</si>
  <si>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</si>
  <si>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</si>
  <si>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</si>
  <si>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</si>
  <si>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</si>
  <si>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</si>
  <si>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</si>
  <si>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</si>
  <si>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</si>
  <si>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</si>
  <si>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</si>
  <si>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</si>
  <si>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</si>
  <si>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</si>
  <si>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</si>
  <si>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</si>
  <si>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</si>
  <si>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</si>
  <si>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</si>
  <si>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</si>
  <si>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</si>
  <si>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</si>
  <si>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</si>
  <si>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</si>
  <si>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</si>
  <si>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</si>
  <si>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</si>
  <si>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</si>
  <si>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</si>
  <si>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</si>
  <si>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</si>
  <si>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</si>
  <si>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</si>
  <si>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</si>
  <si>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</si>
  <si>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</si>
  <si>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</si>
  <si>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</si>
  <si>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</si>
  <si>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</si>
  <si>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</si>
  <si>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</si>
  <si>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</si>
  <si>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</si>
  <si>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</si>
  <si>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</si>
  <si>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</si>
  <si>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</si>
  <si>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</si>
  <si>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</si>
  <si>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</si>
  <si>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</si>
  <si>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</si>
  <si>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</si>
  <si>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</si>
  <si>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</si>
  <si>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</si>
  <si>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</si>
  <si>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</si>
  <si>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</si>
  <si>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</si>
  <si>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</si>
  <si>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</si>
  <si>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</si>
  <si>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</si>
  <si>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</si>
  <si>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</si>
  <si>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</si>
  <si>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</si>
  <si>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</si>
  <si>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</si>
  <si>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</si>
  <si>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</si>
  <si>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</si>
  <si>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</si>
  <si>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</si>
  <si>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</si>
  <si>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</si>
  <si>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</si>
  <si>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</si>
  <si>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</si>
  <si>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</si>
  <si>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</si>
  <si>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</si>
  <si>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</si>
  <si>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</si>
  <si>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</si>
  <si>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</si>
  <si>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</si>
  <si>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</si>
  <si>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</si>
  <si>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</si>
  <si>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</si>
  <si>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</si>
  <si>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</si>
  <si>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</si>
  <si>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</si>
  <si>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</si>
  <si>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</si>
  <si>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</si>
  <si>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</si>
  <si>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</si>
  <si>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</si>
  <si>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</si>
  <si>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</si>
  <si>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</si>
  <si>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</si>
  <si>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</si>
  <si>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</si>
  <si>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</si>
  <si>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</si>
  <si>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</si>
  <si>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</si>
  <si>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</si>
  <si>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</si>
  <si>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</si>
  <si>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</si>
  <si>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</si>
  <si>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</si>
  <si>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</si>
  <si>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</si>
  <si>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</si>
  <si>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</si>
  <si>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</si>
  <si>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</si>
  <si>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</si>
  <si>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</si>
  <si>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</si>
  <si>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</si>
  <si>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</si>
  <si>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</si>
  <si>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</si>
  <si>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</si>
  <si>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</si>
  <si>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</si>
  <si>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</si>
  <si>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</si>
  <si>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</si>
  <si>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</si>
  <si>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</si>
  <si>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</si>
  <si>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</si>
  <si>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</si>
  <si>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</si>
  <si>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</si>
  <si>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</si>
  <si>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</si>
  <si>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</si>
  <si>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</si>
  <si>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</si>
  <si>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</si>
  <si>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</si>
  <si>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</si>
  <si>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</si>
  <si>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</si>
  <si>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</si>
  <si>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</si>
  <si>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</si>
  <si>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</si>
  <si>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</si>
  <si>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</si>
  <si>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</si>
  <si>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</si>
  <si>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</si>
  <si>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</si>
  <si>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</si>
  <si>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</si>
  <si>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</si>
  <si>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</si>
  <si>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</si>
  <si>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</si>
  <si>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</si>
  <si>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</si>
  <si>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</si>
  <si>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</si>
  <si>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</si>
  <si>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</si>
  <si>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</si>
  <si>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</si>
  <si>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</si>
  <si>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</si>
  <si>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</si>
  <si>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</si>
  <si>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</si>
  <si>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</si>
  <si>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</si>
  <si>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</si>
  <si>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</si>
  <si>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</si>
  <si>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</si>
  <si>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</si>
  <si>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</si>
  <si>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</si>
  <si>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</si>
  <si>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</si>
  <si>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</si>
  <si>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</si>
  <si>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</si>
  <si>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</si>
  <si>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</si>
  <si>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</si>
  <si>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</si>
  <si>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</si>
  <si>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</si>
  <si>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</si>
  <si>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</si>
  <si>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</si>
  <si>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</si>
  <si>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</si>
  <si>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</si>
  <si>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</si>
  <si>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</si>
  <si>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</si>
  <si>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</si>
  <si>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</si>
  <si>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</si>
  <si>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</si>
  <si>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</si>
  <si>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</si>
  <si>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</si>
  <si>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</si>
  <si>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</si>
  <si>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</si>
  <si>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</si>
  <si>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</si>
  <si>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</si>
  <si>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</si>
  <si>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</si>
  <si>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</si>
  <si>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</si>
  <si>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</si>
  <si>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</si>
  <si>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</si>
  <si>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</si>
  <si>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</si>
  <si>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</si>
  <si>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</si>
  <si>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</si>
  <si>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</si>
  <si>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</si>
  <si>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</si>
  <si>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</si>
  <si>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</si>
  <si>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</si>
  <si>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</si>
  <si>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</si>
  <si>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</si>
  <si>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</si>
  <si>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</si>
  <si>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</si>
  <si>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</si>
  <si>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</si>
  <si>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</si>
  <si>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</si>
  <si>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</si>
  <si>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</si>
  <si>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</si>
  <si>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</si>
  <si>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</si>
  <si>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</si>
  <si>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</si>
  <si>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</si>
  <si>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</si>
  <si>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</si>
  <si>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</si>
  <si>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</si>
  <si>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</si>
  <si>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</si>
  <si>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</si>
  <si>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</si>
  <si>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</si>
  <si>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</si>
  <si>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</si>
  <si>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</si>
  <si>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</si>
  <si>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</si>
  <si>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</si>
  <si>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</si>
  <si>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</si>
  <si>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</si>
  <si>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</si>
  <si>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</si>
  <si>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</si>
  <si>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</si>
  <si>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</si>
  <si>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</si>
  <si>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</si>
  <si>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</si>
  <si>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</si>
  <si>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</si>
  <si>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</si>
  <si>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</si>
  <si>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</si>
  <si>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</si>
  <si>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</si>
  <si>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</si>
  <si>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</si>
  <si>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</si>
  <si>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</si>
  <si>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</si>
  <si>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</si>
  <si>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</si>
  <si>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</si>
  <si>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</si>
  <si>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</si>
  <si>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</si>
  <si>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</si>
  <si>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</si>
  <si>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</si>
  <si>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</si>
  <si>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</si>
  <si>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</si>
  <si>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</si>
  <si>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</si>
  <si>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</si>
  <si>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</si>
  <si>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</si>
  <si>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</si>
  <si>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</si>
  <si>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</si>
  <si>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</si>
  <si>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</si>
  <si>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</si>
  <si>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</si>
  <si>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</si>
  <si>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</si>
  <si>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</si>
  <si>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</si>
  <si>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</si>
  <si>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</si>
  <si>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</si>
  <si>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</si>
  <si>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</si>
  <si>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</si>
  <si>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</si>
  <si>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</si>
  <si>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</si>
  <si>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</si>
  <si>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</si>
  <si>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</si>
  <si>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</si>
  <si>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</si>
  <si>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</si>
  <si>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</si>
  <si>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</si>
  <si>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</si>
  <si>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</si>
  <si>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</si>
  <si>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</si>
  <si>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</si>
  <si>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</si>
  <si>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</si>
  <si>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</si>
  <si>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</si>
  <si>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</si>
  <si>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</si>
  <si>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</si>
  <si>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</si>
  <si>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</si>
  <si>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</si>
  <si>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</si>
  <si>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</si>
  <si>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</si>
  <si>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</si>
  <si>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</si>
  <si>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</si>
  <si>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</si>
  <si>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</si>
  <si>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</si>
  <si>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</si>
  <si>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</si>
  <si>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</si>
  <si>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</si>
  <si>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</si>
  <si>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</si>
  <si>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</si>
  <si>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</si>
  <si>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</si>
  <si>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</si>
  <si>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</si>
  <si>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</si>
  <si>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</si>
  <si>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</si>
  <si>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</si>
  <si>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</si>
  <si>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</si>
  <si>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</si>
  <si>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</si>
  <si>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</si>
  <si>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</si>
  <si>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</si>
  <si>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</si>
  <si>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</si>
  <si>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</si>
  <si>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</si>
  <si>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</si>
  <si>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</si>
  <si>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</si>
  <si>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</si>
  <si>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</si>
  <si>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</si>
  <si>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</si>
  <si>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</si>
  <si>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</si>
  <si>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</si>
  <si>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</si>
  <si>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</si>
  <si>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</si>
  <si>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</si>
  <si>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</si>
  <si>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</si>
  <si>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</si>
  <si>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</si>
  <si>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</si>
  <si>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</si>
  <si>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</si>
  <si>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</si>
  <si>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</si>
  <si>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</si>
  <si>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</si>
  <si>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</si>
  <si>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</si>
  <si>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</si>
  <si>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</si>
  <si>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</si>
  <si>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</si>
  <si>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</si>
  <si>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</si>
  <si>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</si>
  <si>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</si>
  <si>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</si>
  <si>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</si>
  <si>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</si>
  <si>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</si>
  <si>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</si>
  <si>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</si>
  <si>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</si>
  <si>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</si>
  <si>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</si>
  <si>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</si>
  <si>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</si>
  <si>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</si>
  <si>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</si>
  <si>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</si>
  <si>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</si>
  <si>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</si>
  <si>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</si>
  <si>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</si>
  <si>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</si>
  <si>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</si>
  <si>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</si>
  <si>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</si>
  <si>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</si>
  <si>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</si>
  <si>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</si>
  <si>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</si>
  <si>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</si>
  <si>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</si>
  <si>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</si>
  <si>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</si>
  <si>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</si>
  <si>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</si>
  <si>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</si>
  <si>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</si>
  <si>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</si>
  <si>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</si>
  <si>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</si>
  <si>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</si>
  <si>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</si>
  <si>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</si>
  <si>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</si>
  <si>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</si>
  <si>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</si>
  <si>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</si>
  <si>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</si>
  <si>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</si>
  <si>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</si>
  <si>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</si>
  <si>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</si>
  <si>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</si>
  <si>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</si>
  <si>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</si>
  <si>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</si>
  <si>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</si>
  <si>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</si>
  <si>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</si>
  <si>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</si>
  <si>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</si>
  <si>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</si>
  <si>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</si>
  <si>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</si>
  <si>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</si>
  <si>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</si>
  <si>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</si>
  <si>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</si>
  <si>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</si>
  <si>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</si>
  <si>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</si>
  <si>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</si>
  <si>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</si>
  <si>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</si>
  <si>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</si>
  <si>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</si>
  <si>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</si>
  <si>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</si>
  <si>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</si>
  <si>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</si>
  <si>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</si>
  <si>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</si>
  <si>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</si>
  <si>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</si>
  <si>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</si>
  <si>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</si>
  <si>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</si>
  <si>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</si>
  <si>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</si>
  <si>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</si>
  <si>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</si>
  <si>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</si>
  <si>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</si>
  <si>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</si>
  <si>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</si>
  <si>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</si>
  <si>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</si>
  <si>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</si>
  <si>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</si>
  <si>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</si>
  <si>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</si>
  <si>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</si>
  <si>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</si>
  <si>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</si>
  <si>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</si>
  <si>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</si>
  <si>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</si>
  <si>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</si>
  <si>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</si>
  <si>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</si>
  <si>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</si>
  <si>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</si>
  <si>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</si>
  <si>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</si>
  <si>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</si>
  <si>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</si>
  <si>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</si>
  <si>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</si>
  <si>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</si>
  <si>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</si>
  <si>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</si>
  <si>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</si>
  <si>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</si>
  <si>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</si>
  <si>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</si>
  <si>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</si>
  <si>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</si>
  <si>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</si>
  <si>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</si>
  <si>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</si>
  <si>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</si>
  <si>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</si>
  <si>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</si>
  <si>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</si>
  <si>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</si>
  <si>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</si>
  <si>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</si>
  <si>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</si>
  <si>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</si>
  <si>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</si>
  <si>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</si>
  <si>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</si>
  <si>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</si>
  <si>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</si>
  <si>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</si>
  <si>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</si>
  <si>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</si>
  <si>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</si>
  <si>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</si>
  <si>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</si>
  <si>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</si>
  <si>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</si>
  <si>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</si>
  <si>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</si>
  <si>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</si>
  <si>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</si>
  <si>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</si>
  <si>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</si>
  <si>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</si>
  <si>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</si>
  <si>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</si>
  <si>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</si>
  <si>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</si>
  <si>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</si>
  <si>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</si>
  <si>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</si>
  <si>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</si>
  <si>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</si>
  <si>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</si>
  <si>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</si>
  <si>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</si>
  <si>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</si>
  <si>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</si>
  <si>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</si>
  <si>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</si>
  <si>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</si>
  <si>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</si>
  <si>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</si>
  <si>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</si>
  <si>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</si>
  <si>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</si>
  <si>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</si>
  <si>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</si>
  <si>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</si>
  <si>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</si>
  <si>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</si>
  <si>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</si>
  <si>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</si>
  <si>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</si>
  <si>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</si>
  <si>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</si>
  <si>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</si>
  <si>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</si>
  <si>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</si>
  <si>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</si>
  <si>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</si>
  <si>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</si>
  <si>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</si>
  <si>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</si>
  <si>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</si>
  <si>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</si>
  <si>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</si>
  <si>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</si>
  <si>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</si>
  <si>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</si>
  <si>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</si>
  <si>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</si>
  <si>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</si>
  <si>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</si>
  <si>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</si>
  <si>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</si>
  <si>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</si>
  <si>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</si>
  <si>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</si>
  <si>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</si>
  <si>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</si>
  <si>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</si>
  <si>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</si>
  <si>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</si>
  <si>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</si>
  <si>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</si>
  <si>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</si>
  <si>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</si>
  <si>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</si>
  <si>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</si>
  <si>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</si>
  <si>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</si>
  <si>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</si>
  <si>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</si>
  <si>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</si>
  <si>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</si>
  <si>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</si>
  <si>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</si>
  <si>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</si>
  <si>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</si>
  <si>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</si>
  <si>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</si>
  <si>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</si>
  <si>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</si>
  <si>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</si>
  <si>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</si>
  <si>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</si>
  <si>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</si>
  <si>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</si>
  <si>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</si>
  <si>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</si>
  <si>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</si>
  <si>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</si>
  <si>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</si>
  <si>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</si>
  <si>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</si>
  <si>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</si>
  <si>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</si>
  <si>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</si>
  <si>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</si>
  <si>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</si>
  <si>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</si>
  <si>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</si>
  <si>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</si>
  <si>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</si>
  <si>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</si>
  <si>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</si>
  <si>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</si>
  <si>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</si>
  <si>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</si>
  <si>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</si>
  <si>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</si>
  <si>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</si>
  <si>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</si>
  <si>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</si>
  <si>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</si>
  <si>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</si>
  <si>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</si>
  <si>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</si>
  <si>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</si>
  <si>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</si>
  <si>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</si>
  <si>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</si>
  <si>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</si>
  <si>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</si>
  <si>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</si>
  <si>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</si>
  <si>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</si>
  <si>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</si>
  <si>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</si>
  <si>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</si>
  <si>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</si>
  <si>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</si>
  <si>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</si>
  <si>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</si>
  <si>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</si>
  <si>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</si>
  <si>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</si>
  <si>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</si>
  <si>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</si>
  <si>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</si>
  <si>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</si>
  <si>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</si>
  <si>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</si>
  <si>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</si>
  <si>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</si>
  <si>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</si>
  <si>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</si>
  <si>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</si>
  <si>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</si>
  <si>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</si>
  <si>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</si>
  <si>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</si>
  <si>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</si>
  <si>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</si>
  <si>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</si>
  <si>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</si>
  <si>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</si>
  <si>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</si>
  <si>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</si>
  <si>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</si>
  <si>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</si>
  <si>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</si>
  <si>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</si>
  <si>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</si>
  <si>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</si>
  <si>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</si>
  <si>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</si>
  <si>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</si>
  <si>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</si>
  <si>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</si>
  <si>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</si>
  <si>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</si>
  <si>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</si>
  <si>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</si>
  <si>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</si>
  <si>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</si>
  <si>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</si>
  <si>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</si>
  <si>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</si>
  <si>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</si>
  <si>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</si>
  <si>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</si>
  <si>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</si>
  <si>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</si>
  <si>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</si>
  <si>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</si>
  <si>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</si>
  <si>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</si>
  <si>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</si>
  <si>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</si>
  <si>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</si>
  <si>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</si>
  <si>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</si>
  <si>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</si>
  <si>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</si>
  <si>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</si>
  <si>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</si>
  <si>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</si>
  <si>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</si>
  <si>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</si>
  <si>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</si>
  <si>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</si>
  <si>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</si>
  <si>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</si>
  <si>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</si>
  <si>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</si>
  <si>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</si>
  <si>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</si>
  <si>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</si>
  <si>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</si>
  <si>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</si>
  <si>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</si>
  <si>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</si>
  <si>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</si>
  <si>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</si>
  <si>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</si>
  <si>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</si>
  <si>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</si>
  <si>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</si>
  <si>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</si>
  <si>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</si>
  <si>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</si>
  <si>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</si>
  <si>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</si>
  <si>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</si>
  <si>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</si>
  <si>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</si>
  <si>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</si>
  <si>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</si>
  <si>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</si>
  <si>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</si>
  <si>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</si>
  <si>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</si>
  <si>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</si>
  <si>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</si>
  <si>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</si>
  <si>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</si>
  <si>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</si>
  <si>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</si>
  <si>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</si>
  <si>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</si>
  <si>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</si>
  <si>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</si>
  <si>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</si>
  <si>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</si>
  <si>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</si>
  <si>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</si>
  <si>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</si>
  <si>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</si>
  <si>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</si>
  <si>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</si>
  <si>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</si>
  <si>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</si>
  <si>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</si>
  <si>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</si>
  <si>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</si>
  <si>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</si>
  <si>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</si>
  <si>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</si>
  <si>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</si>
  <si>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</si>
  <si>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</si>
  <si>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</si>
  <si>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</si>
  <si>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</si>
  <si>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</si>
  <si>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</si>
  <si>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</si>
  <si>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</si>
  <si>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</si>
  <si>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</si>
  <si>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</si>
  <si>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</si>
  <si>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</si>
  <si>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</si>
  <si>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</si>
  <si>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</si>
  <si>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</si>
  <si>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</si>
  <si>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</si>
  <si>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</si>
  <si>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</si>
  <si>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</si>
  <si>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</si>
  <si>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</si>
  <si>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</si>
  <si>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</si>
  <si>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</si>
  <si>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</si>
  <si>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</si>
  <si>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</si>
  <si>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</si>
  <si>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</si>
  <si>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</si>
  <si>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</si>
  <si>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</si>
  <si>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</si>
  <si>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</si>
  <si>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</si>
  <si>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</si>
  <si>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</si>
  <si>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</si>
  <si>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</si>
  <si>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</si>
  <si>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</si>
  <si>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</si>
  <si>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</si>
  <si>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</si>
  <si>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</si>
  <si>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</si>
  <si>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</si>
  <si>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</si>
  <si>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</si>
  <si>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</si>
  <si>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</si>
  <si>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</si>
  <si>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</si>
  <si>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</si>
  <si>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</si>
  <si>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</si>
  <si>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</si>
  <si>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</si>
  <si>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</si>
  <si>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</si>
  <si>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</si>
  <si>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</si>
  <si>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</si>
  <si>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</si>
  <si>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</si>
  <si>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</si>
  <si>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</si>
  <si>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</si>
  <si>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</si>
  <si>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</si>
  <si>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</si>
  <si>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</si>
  <si>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</si>
  <si>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</si>
  <si>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</si>
  <si>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</si>
  <si>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</si>
  <si>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</si>
  <si>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</si>
  <si>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</si>
  <si>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</si>
  <si>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</si>
  <si>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</si>
  <si>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</si>
  <si>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</si>
  <si>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</si>
  <si>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</si>
  <si>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</si>
  <si>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</si>
  <si>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</si>
  <si>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</si>
  <si>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</si>
  <si>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</si>
  <si>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</si>
  <si>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</si>
  <si>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</si>
  <si>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</si>
  <si>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</si>
  <si>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</si>
  <si>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</si>
  <si>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</si>
  <si>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</si>
  <si>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</si>
  <si>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</si>
  <si>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</si>
  <si>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</si>
  <si>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</si>
  <si>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</si>
  <si>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</si>
  <si>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</si>
  <si>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</si>
  <si>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</si>
  <si>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</si>
  <si>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</si>
  <si>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</si>
  <si>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</si>
  <si>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</si>
  <si>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</si>
  <si>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</si>
  <si>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</si>
  <si>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</si>
  <si>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</si>
  <si>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</si>
  <si>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</si>
  <si>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</si>
  <si>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</si>
  <si>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</si>
  <si>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</si>
  <si>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</si>
  <si>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</si>
  <si>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</si>
  <si>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</si>
  <si>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</si>
  <si>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</si>
  <si>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</si>
  <si>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</si>
  <si>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</si>
  <si>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</si>
  <si>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</si>
  <si>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</si>
  <si>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</si>
  <si>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</si>
  <si>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</si>
  <si>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</si>
  <si>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</si>
  <si>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</si>
  <si>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</si>
  <si>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</si>
  <si>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</si>
  <si>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</si>
  <si>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</si>
  <si>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</si>
  <si>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</si>
  <si>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</si>
  <si>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</si>
  <si>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</si>
  <si>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</si>
  <si>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</si>
  <si>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</si>
  <si>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</si>
  <si>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</si>
  <si>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</si>
  <si>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</si>
  <si>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</si>
  <si>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</si>
  <si>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</si>
  <si>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</si>
  <si>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</si>
  <si>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</si>
  <si>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</si>
  <si>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</si>
  <si>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</si>
  <si>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</si>
  <si>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</si>
  <si>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</si>
  <si>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</si>
  <si>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</si>
  <si>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</si>
  <si>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</si>
  <si>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</si>
  <si>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</si>
  <si>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</si>
  <si>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</si>
  <si>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</si>
  <si>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</si>
  <si>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</si>
  <si>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</si>
  <si>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</si>
  <si>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</si>
  <si>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</si>
  <si>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</si>
  <si>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</si>
  <si>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</si>
  <si>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</si>
  <si>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</si>
  <si>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</si>
  <si>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</si>
  <si>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</si>
  <si>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</si>
  <si>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</si>
  <si>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</si>
  <si>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</si>
  <si>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</si>
  <si>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</si>
  <si>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</si>
  <si>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</si>
  <si>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</si>
  <si>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</si>
  <si>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</si>
  <si>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</si>
  <si>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</si>
  <si>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</si>
  <si>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</si>
  <si>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</si>
  <si>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</si>
  <si>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</si>
  <si>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</si>
  <si>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</si>
  <si>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</si>
  <si>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</si>
  <si>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</si>
  <si>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</si>
  <si>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</si>
  <si>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</si>
  <si>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</si>
  <si>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</si>
  <si>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</si>
  <si>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</si>
  <si>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</si>
  <si>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</si>
  <si>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</si>
  <si>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</si>
  <si>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</si>
  <si>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</si>
  <si>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</si>
  <si>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</si>
  <si>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</si>
  <si>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</si>
  <si>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</si>
  <si>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</si>
  <si>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</si>
  <si>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</si>
  <si>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</si>
  <si>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</si>
  <si>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</si>
  <si>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</si>
  <si>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</si>
  <si>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</si>
  <si>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</si>
  <si>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</si>
  <si>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</si>
  <si>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</si>
  <si>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</si>
  <si>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</si>
  <si>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</si>
  <si>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</si>
  <si>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</si>
  <si>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</si>
  <si>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</si>
  <si>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</si>
  <si>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</si>
  <si>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</si>
  <si>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</si>
  <si>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</si>
  <si>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</si>
  <si>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</si>
  <si>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</si>
  <si>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</si>
  <si>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</si>
  <si>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</si>
  <si>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</si>
  <si>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</si>
  <si>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</si>
  <si>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</si>
  <si>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</si>
  <si>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</si>
  <si>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</si>
  <si>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</si>
  <si>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</si>
  <si>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</si>
  <si>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</si>
  <si>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</si>
  <si>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</si>
  <si>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</si>
  <si>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</si>
  <si>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</si>
  <si>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</si>
  <si>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</si>
  <si>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</si>
  <si>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</si>
  <si>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</si>
  <si>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</si>
  <si>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</si>
  <si>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</si>
  <si>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</si>
  <si>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</si>
  <si>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</si>
  <si>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</si>
  <si>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</si>
  <si>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</si>
  <si>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</si>
  <si>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</si>
  <si>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</si>
  <si>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</si>
  <si>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</si>
  <si>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</si>
  <si>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</si>
  <si>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</si>
  <si>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</si>
  <si>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</si>
  <si>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</si>
  <si>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</si>
  <si>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</si>
  <si>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</si>
  <si>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</si>
  <si>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</si>
  <si>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</si>
  <si>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</si>
  <si>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</si>
  <si>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</si>
  <si>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</si>
  <si>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</si>
  <si>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</si>
  <si>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</si>
  <si>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</si>
  <si>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</si>
  <si>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</si>
  <si>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</si>
  <si>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</si>
  <si>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</si>
  <si>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</si>
  <si>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</si>
  <si>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</si>
  <si>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</si>
  <si>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</si>
  <si>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</si>
  <si>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</si>
  <si>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</si>
  <si>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</si>
  <si>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</si>
  <si>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</si>
  <si>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</si>
  <si>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</si>
  <si>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</si>
  <si>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</si>
  <si>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</si>
  <si>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</si>
  <si>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</si>
  <si>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</si>
  <si>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</si>
  <si>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</si>
  <si>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</si>
  <si>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</si>
  <si>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</si>
  <si>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</si>
  <si>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</si>
  <si>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</si>
  <si>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</si>
  <si>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</si>
  <si>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</si>
  <si>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</si>
  <si>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</si>
  <si>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</si>
  <si>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</si>
  <si>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</si>
  <si>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</si>
  <si>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</si>
  <si>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</si>
  <si>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</si>
  <si>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</si>
  <si>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</si>
  <si>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</si>
  <si>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</si>
  <si>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</si>
  <si>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</si>
  <si>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</si>
  <si>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</si>
  <si>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</si>
  <si>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</si>
  <si>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</si>
  <si>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</si>
  <si>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</si>
  <si>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</si>
  <si>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</si>
  <si>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</si>
  <si>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</si>
  <si>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</si>
  <si>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</si>
  <si>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</si>
  <si>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</si>
  <si>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</si>
  <si>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</si>
  <si>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</si>
  <si>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</si>
  <si>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</si>
  <si>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</si>
  <si>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</si>
  <si>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</si>
  <si>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</si>
  <si>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</si>
  <si>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</si>
  <si>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</si>
  <si>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</si>
  <si>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</si>
  <si>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</si>
  <si>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</si>
  <si>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</si>
  <si>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</si>
  <si>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</si>
  <si>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</si>
  <si>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</si>
  <si>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</si>
  <si>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</si>
  <si>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</si>
  <si>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</si>
  <si>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</si>
  <si>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</si>
  <si>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</si>
  <si>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</si>
  <si>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</si>
  <si>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</si>
  <si>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</si>
  <si>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</si>
  <si>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</si>
  <si>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</si>
  <si>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</si>
  <si>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</si>
  <si>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</si>
  <si>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</si>
  <si>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</si>
  <si>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</si>
  <si>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</si>
  <si>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</si>
  <si>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</si>
  <si>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</si>
  <si>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</si>
  <si>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</si>
  <si>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</si>
  <si>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</si>
  <si>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</si>
  <si>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</si>
  <si>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</si>
  <si>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</si>
  <si>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</si>
  <si>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</si>
  <si>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</si>
  <si>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</si>
  <si>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</si>
  <si>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</si>
  <si>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</si>
  <si>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</si>
  <si>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</si>
  <si>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</si>
  <si>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</si>
  <si>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</si>
  <si>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</si>
  <si>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</si>
  <si>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</si>
  <si>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</si>
  <si>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</si>
  <si>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</si>
  <si>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</si>
  <si>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</si>
  <si>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</si>
  <si>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</si>
  <si>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</si>
  <si>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</si>
  <si>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</si>
  <si>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</si>
  <si>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</si>
  <si>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</si>
  <si>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</si>
  <si>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</si>
  <si>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</si>
  <si>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</si>
  <si>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</si>
  <si>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</si>
  <si>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</si>
  <si>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</si>
  <si>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</si>
  <si>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</si>
  <si>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</si>
  <si>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</si>
  <si>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</si>
  <si>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</si>
  <si>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</si>
  <si>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</si>
  <si>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</si>
  <si>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</si>
  <si>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</si>
  <si>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</si>
  <si>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</si>
  <si>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</si>
  <si>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</si>
  <si>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</si>
  <si>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</si>
  <si>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</si>
  <si>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</si>
  <si>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</si>
  <si>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</si>
  <si>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</si>
  <si>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</si>
  <si>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</si>
  <si>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</si>
  <si>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</si>
  <si>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</si>
  <si>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</si>
  <si>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</si>
  <si>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</si>
  <si>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</si>
  <si>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</si>
  <si>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</si>
  <si>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</si>
  <si>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</si>
  <si>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</si>
  <si>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</si>
  <si>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</si>
  <si>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</si>
  <si>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</si>
  <si>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</si>
  <si>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</si>
  <si>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</si>
  <si>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</si>
  <si>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</si>
  <si>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</si>
  <si>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</si>
  <si>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</si>
  <si>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</si>
  <si>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</si>
  <si>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</si>
  <si>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</si>
  <si>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</si>
  <si>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</si>
  <si>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</si>
  <si>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</si>
  <si>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</si>
  <si>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</si>
  <si>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</si>
  <si>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</si>
  <si>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</si>
  <si>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</si>
  <si>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</si>
  <si>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</si>
  <si>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</si>
  <si>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</si>
  <si>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</si>
  <si>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</si>
  <si>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</si>
  <si>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</si>
  <si>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</si>
  <si>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</si>
  <si>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</si>
  <si>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</si>
  <si>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</si>
  <si>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</si>
  <si>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</si>
  <si>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</si>
  <si>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</si>
  <si>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</si>
  <si>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</si>
  <si>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</si>
  <si>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</si>
  <si>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</si>
  <si>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</si>
  <si>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</si>
  <si>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</si>
  <si>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</si>
  <si>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</si>
  <si>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</si>
  <si>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</si>
  <si>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</si>
  <si>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</si>
  <si>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</si>
  <si>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</si>
  <si>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</si>
  <si>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</si>
  <si>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</si>
  <si>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</si>
  <si>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</si>
  <si>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</si>
  <si>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</si>
  <si>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</si>
  <si>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</si>
  <si>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</si>
  <si>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</si>
  <si>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</si>
  <si>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</si>
  <si>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</si>
  <si>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</si>
  <si>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</si>
  <si>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</si>
  <si>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</si>
  <si>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</si>
  <si>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</si>
  <si>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</si>
  <si>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</si>
  <si>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</si>
  <si>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</si>
  <si>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</si>
  <si>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</si>
  <si>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</si>
  <si>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</si>
  <si>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</si>
  <si>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</si>
  <si>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</si>
  <si>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</si>
  <si>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</si>
  <si>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</si>
  <si>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</si>
  <si>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</si>
  <si>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</si>
  <si>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</si>
  <si>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</si>
  <si>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</si>
  <si>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</si>
  <si>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</si>
  <si>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</si>
  <si>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</si>
  <si>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</si>
  <si>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</si>
  <si>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</si>
  <si>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</si>
  <si>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</si>
  <si>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</si>
  <si>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</si>
  <si>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</si>
  <si>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</si>
  <si>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</si>
  <si>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</si>
  <si>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</si>
  <si>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</si>
  <si>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</si>
  <si>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</si>
  <si>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</si>
  <si>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</si>
  <si>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</si>
  <si>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</si>
  <si>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</si>
  <si>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</si>
  <si>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</si>
  <si>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</si>
  <si>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</si>
  <si>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</si>
  <si>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</si>
  <si>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</si>
  <si>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</si>
  <si>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</si>
  <si>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</si>
  <si>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</si>
  <si>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</si>
  <si>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</si>
  <si>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</si>
  <si>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</si>
  <si>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</si>
  <si>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</si>
  <si>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</si>
  <si>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</si>
  <si>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</si>
  <si>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</si>
  <si>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</si>
  <si>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</si>
  <si>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</si>
  <si>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</si>
  <si>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</si>
  <si>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</si>
  <si>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</si>
  <si>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</si>
  <si>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</si>
  <si>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</si>
  <si>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</si>
  <si>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</si>
  <si>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</si>
  <si>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</si>
  <si>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</si>
  <si>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</si>
  <si>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</si>
  <si>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</si>
  <si>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</si>
  <si>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</si>
  <si>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</si>
  <si>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</si>
  <si>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</si>
  <si>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</si>
  <si>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</si>
  <si>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</si>
  <si>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</si>
  <si>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</si>
  <si>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</si>
  <si>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</si>
  <si>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</si>
  <si>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</si>
  <si>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</si>
  <si>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</si>
  <si>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</si>
  <si>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</si>
  <si>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</si>
  <si>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</si>
  <si>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</si>
  <si>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</si>
  <si>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</si>
  <si>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</si>
  <si>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</si>
  <si>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</si>
  <si>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</si>
  <si>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</si>
  <si>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</si>
  <si>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</si>
  <si>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</si>
  <si>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</si>
  <si>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</si>
  <si>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</si>
  <si>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</si>
  <si>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</si>
  <si>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</si>
  <si>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</si>
  <si>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</si>
  <si>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</si>
  <si>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</si>
  <si>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</si>
  <si>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</si>
  <si>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</si>
  <si>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</si>
  <si>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</si>
  <si>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</si>
  <si>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</si>
  <si>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</si>
  <si>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</si>
  <si>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</si>
  <si>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</si>
  <si>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</si>
  <si>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</si>
  <si>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</si>
  <si>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</si>
  <si>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</si>
  <si>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</si>
  <si>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</si>
  <si>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</si>
  <si>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</si>
  <si>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</si>
  <si>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</si>
  <si>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</si>
  <si>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</si>
  <si>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</si>
  <si>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</si>
  <si>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</si>
  <si>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</si>
  <si>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</si>
  <si>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</si>
  <si>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</si>
  <si>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</si>
  <si>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</si>
  <si>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</si>
  <si>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</si>
  <si>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</si>
  <si>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</si>
  <si>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</si>
  <si>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</si>
  <si>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</si>
  <si>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</si>
  <si>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</si>
  <si>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</si>
  <si>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</si>
  <si>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</si>
  <si>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</si>
  <si>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</si>
  <si>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</si>
  <si>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</si>
  <si>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</si>
  <si>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</si>
  <si>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</si>
  <si>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</si>
  <si>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</si>
  <si>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</si>
  <si>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</si>
  <si>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</si>
  <si>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</si>
  <si>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</si>
  <si>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</si>
  <si>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</si>
  <si>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</si>
  <si>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</si>
  <si>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</si>
  <si>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</si>
  <si>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</si>
  <si>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</si>
  <si>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</si>
  <si>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</si>
  <si>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</si>
  <si>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</si>
  <si>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</si>
  <si>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</si>
  <si>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</si>
  <si>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</si>
  <si>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</si>
  <si>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</si>
  <si>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</si>
  <si>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</si>
  <si>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</si>
  <si>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</si>
  <si>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</si>
  <si>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</si>
  <si>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</si>
  <si>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</si>
  <si>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</si>
  <si>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</si>
  <si>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</si>
  <si>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</si>
  <si>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</si>
  <si>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</si>
  <si>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</si>
  <si>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</si>
  <si>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</si>
  <si>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</si>
  <si>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</si>
  <si>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</si>
  <si>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</si>
  <si>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</si>
  <si>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</si>
  <si>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</si>
  <si>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</si>
  <si>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</si>
  <si>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</si>
  <si>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</si>
  <si>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</si>
  <si>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</si>
  <si>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</si>
  <si>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</si>
  <si>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</si>
  <si>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</si>
  <si>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</si>
  <si>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</si>
  <si>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</si>
  <si>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</si>
  <si>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</si>
  <si>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</si>
  <si>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</si>
  <si>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</si>
  <si>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</si>
  <si>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</si>
  <si>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</si>
  <si>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</si>
  <si>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</si>
  <si>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</si>
  <si>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</si>
  <si>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</si>
  <si>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</si>
  <si>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</si>
  <si>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</si>
  <si>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</si>
  <si>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</si>
  <si>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</si>
  <si>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</si>
  <si>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</si>
  <si>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</si>
  <si>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</si>
  <si>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</si>
  <si>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</si>
  <si>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</si>
  <si>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</si>
  <si>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</si>
  <si>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</si>
  <si>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</si>
  <si>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</si>
  <si>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</si>
  <si>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</si>
  <si>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</si>
  <si>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</si>
  <si>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</si>
  <si>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</si>
  <si>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</si>
  <si>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</si>
  <si>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</si>
  <si>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</si>
  <si>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</si>
  <si>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</si>
  <si>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</si>
  <si>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</si>
  <si>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</si>
  <si>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</si>
  <si>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</si>
  <si>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</si>
  <si>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</si>
  <si>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</si>
  <si>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</si>
  <si>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</si>
  <si>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</si>
  <si>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</si>
  <si>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</si>
  <si>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</si>
  <si>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</si>
  <si>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</si>
  <si>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</si>
  <si>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</si>
  <si>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</si>
  <si>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</si>
  <si>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</si>
  <si>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</si>
  <si>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</si>
  <si>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</si>
  <si>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</si>
  <si>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</si>
  <si>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</si>
  <si>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</si>
  <si>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</si>
  <si>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</si>
  <si>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</si>
  <si>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</si>
  <si>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</si>
  <si>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</si>
  <si>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</si>
  <si>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</si>
  <si>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</si>
  <si>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</si>
  <si>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</si>
  <si>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</si>
  <si>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</si>
  <si>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</si>
  <si>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</si>
  <si>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</si>
  <si>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</si>
  <si>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</si>
  <si>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</si>
  <si>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</si>
  <si>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</si>
  <si>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</si>
  <si>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</si>
  <si>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</si>
  <si>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</si>
  <si>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</si>
  <si>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</si>
  <si>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</si>
  <si>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</si>
  <si>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</si>
  <si>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</si>
  <si>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</si>
  <si>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</si>
  <si>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</si>
  <si>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</si>
  <si>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</si>
  <si>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</si>
  <si>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</si>
  <si>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</si>
  <si>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</si>
  <si>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</si>
  <si>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</si>
  <si>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</si>
  <si>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</si>
  <si>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</si>
  <si>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</si>
  <si>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</si>
  <si>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</si>
  <si>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</si>
  <si>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</si>
  <si>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</si>
  <si>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</si>
  <si>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</si>
  <si>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</si>
  <si>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</si>
  <si>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</si>
  <si>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</si>
  <si>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</si>
  <si>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</si>
  <si>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</si>
  <si>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</si>
  <si>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</si>
  <si>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</si>
  <si>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</si>
  <si>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</si>
  <si>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</si>
  <si>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</si>
  <si>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</si>
  <si>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</si>
  <si>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</si>
  <si>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</si>
  <si>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</si>
  <si>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</si>
  <si>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</si>
  <si>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</si>
  <si>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</si>
  <si>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</si>
  <si>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</si>
  <si>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</si>
  <si>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</si>
  <si>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</si>
  <si>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</si>
  <si>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</si>
  <si>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</si>
  <si>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</si>
  <si>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</si>
  <si>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</si>
  <si>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</si>
  <si>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</si>
  <si>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</si>
  <si>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</si>
  <si>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</si>
  <si>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</si>
  <si>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</si>
  <si>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</si>
  <si>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</si>
  <si>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</si>
  <si>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</si>
  <si>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</si>
  <si>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</si>
  <si>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</si>
  <si>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</si>
  <si>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</si>
  <si>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</si>
  <si>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</si>
  <si>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</si>
  <si>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</si>
  <si>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</si>
  <si>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</si>
  <si>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</si>
  <si>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</si>
  <si>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</si>
  <si>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</si>
  <si>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</si>
  <si>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</si>
  <si>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</si>
  <si>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</si>
  <si>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</si>
  <si>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</si>
  <si>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</si>
  <si>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</si>
  <si>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</si>
  <si>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</si>
  <si>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</si>
  <si>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</si>
  <si>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</si>
  <si>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</si>
  <si>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</si>
  <si>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</si>
  <si>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</si>
  <si>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</si>
  <si>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</si>
  <si>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</si>
  <si>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</si>
  <si>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</si>
  <si>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</si>
  <si>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</si>
  <si>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</si>
  <si>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</si>
  <si>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</si>
  <si>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</si>
  <si>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</si>
  <si>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</si>
  <si>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</si>
  <si>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</si>
  <si>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</si>
  <si>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</si>
  <si>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</si>
  <si>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</si>
  <si>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</si>
  <si>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</si>
  <si>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</si>
  <si>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</si>
  <si>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</si>
  <si>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</si>
  <si>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</si>
  <si>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</si>
  <si>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</si>
  <si>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</si>
  <si>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</si>
  <si>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</si>
  <si>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</si>
  <si>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</si>
  <si>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</si>
  <si>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</si>
  <si>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</si>
  <si>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</si>
  <si>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</si>
  <si>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</si>
  <si>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</si>
  <si>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</si>
  <si>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</si>
  <si>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</si>
  <si>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</si>
  <si>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</si>
  <si>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</si>
  <si>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</si>
  <si>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</si>
  <si>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</si>
  <si>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</si>
  <si>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</si>
  <si>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</si>
  <si>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</si>
  <si>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</si>
  <si>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</si>
  <si>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</si>
  <si>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</si>
  <si>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</si>
  <si>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</si>
  <si>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</si>
  <si>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</si>
  <si>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</si>
  <si>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</si>
  <si>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</si>
  <si>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</si>
  <si>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</si>
  <si>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</si>
  <si>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</si>
  <si>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</si>
  <si>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</si>
  <si>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</si>
  <si>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</si>
  <si>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</si>
  <si>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</si>
  <si>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</si>
  <si>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</si>
  <si>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</si>
  <si>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</si>
  <si>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</si>
  <si>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</si>
  <si>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</si>
  <si>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</si>
  <si>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</si>
  <si>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</si>
  <si>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</si>
  <si>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</si>
  <si>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</si>
  <si>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</si>
  <si>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</si>
  <si>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</si>
  <si>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</si>
  <si>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</si>
  <si>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</si>
  <si>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</si>
  <si>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</si>
  <si>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</si>
  <si>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</si>
  <si>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</si>
  <si>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</si>
  <si>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</si>
  <si>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</si>
  <si>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</si>
  <si>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</si>
  <si>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</si>
  <si>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</si>
  <si>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</si>
  <si>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</si>
  <si>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</si>
  <si>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</si>
  <si>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</si>
  <si>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</si>
  <si>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</si>
  <si>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</si>
  <si>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</si>
  <si>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</si>
  <si>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</si>
  <si>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</si>
  <si>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</si>
  <si>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</si>
  <si>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</si>
  <si>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</si>
  <si>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</si>
  <si>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</si>
  <si>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</si>
  <si>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</si>
  <si>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</si>
  <si>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</si>
  <si>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</si>
  <si>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</si>
  <si>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</si>
  <si>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</si>
  <si>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</si>
  <si>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</si>
  <si>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</si>
  <si>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</si>
  <si>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</si>
  <si>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</si>
  <si>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</si>
  <si>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</si>
  <si>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</si>
  <si>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</si>
  <si>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</si>
  <si>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</si>
  <si>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</si>
  <si>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</si>
  <si>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</si>
  <si>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</si>
  <si>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</si>
  <si>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</si>
  <si>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</si>
  <si>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</si>
  <si>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</si>
  <si>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</si>
  <si>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</si>
  <si>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</si>
  <si>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</si>
  <si>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</si>
  <si>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</si>
  <si>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</si>
  <si>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</si>
  <si>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</si>
  <si>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</si>
  <si>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</si>
  <si>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</si>
  <si>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</si>
  <si>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</si>
  <si>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</si>
  <si>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</si>
  <si>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</si>
  <si>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</si>
  <si>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</si>
  <si>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</si>
  <si>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</si>
  <si>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</si>
  <si>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</si>
  <si>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</si>
  <si>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</si>
  <si>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</si>
  <si>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</si>
  <si>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</si>
  <si>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</si>
  <si>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</si>
  <si>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</si>
  <si>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</si>
  <si>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</si>
  <si>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</si>
  <si>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</si>
  <si>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</si>
  <si>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</si>
  <si>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</si>
  <si>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</si>
  <si>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</si>
  <si>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</si>
  <si>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</si>
  <si>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</si>
  <si>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</si>
  <si>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</si>
  <si>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</si>
  <si>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</si>
  <si>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</si>
  <si>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</si>
  <si>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</si>
  <si>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</si>
  <si>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</si>
  <si>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</si>
  <si>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</si>
  <si>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</si>
  <si>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</si>
  <si>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</si>
  <si>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</si>
  <si>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</si>
  <si>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</si>
  <si>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</si>
  <si>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</si>
  <si>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</si>
  <si>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</si>
  <si>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</si>
  <si>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</si>
  <si>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</si>
  <si>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</si>
  <si>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</si>
  <si>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</si>
  <si>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</si>
  <si>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</si>
  <si>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</si>
  <si>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</si>
  <si>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</si>
  <si>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</si>
  <si>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</si>
  <si>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</si>
  <si>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</si>
  <si>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</si>
  <si>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</si>
  <si>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</si>
  <si>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</si>
  <si>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</si>
  <si>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</si>
  <si>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</si>
  <si>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</si>
  <si>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</si>
  <si>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</si>
  <si>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</si>
  <si>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</si>
  <si>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</si>
  <si>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</si>
  <si>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</si>
  <si>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</si>
  <si>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</si>
  <si>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</si>
  <si>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</si>
  <si>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</si>
  <si>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</si>
  <si>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</si>
  <si>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</si>
  <si>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</si>
  <si>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</si>
  <si>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</si>
  <si>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</si>
  <si>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</si>
  <si>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</si>
  <si>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</si>
  <si>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</si>
  <si>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</si>
  <si>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</si>
  <si>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</si>
  <si>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</si>
  <si>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</si>
  <si>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</si>
  <si>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</si>
  <si>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</si>
  <si>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</si>
  <si>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</si>
  <si>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</si>
  <si>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</si>
  <si>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</si>
  <si>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</si>
  <si>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</si>
  <si>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</si>
  <si>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</si>
  <si>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</si>
  <si>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</si>
  <si>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</si>
  <si>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</si>
  <si>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</si>
  <si>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</si>
  <si>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</si>
  <si>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</si>
  <si>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</si>
  <si>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</si>
  <si>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</si>
  <si>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</si>
  <si>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</si>
  <si>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</si>
  <si>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</si>
  <si>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</si>
  <si>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</si>
  <si>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</si>
  <si>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</si>
  <si>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</si>
  <si>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</si>
  <si>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</si>
  <si>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</si>
  <si>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</si>
  <si>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</si>
  <si>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</si>
  <si>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</si>
  <si>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</si>
  <si>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</si>
  <si>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</si>
  <si>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</si>
  <si>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</si>
  <si>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</si>
  <si>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</si>
  <si>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</si>
  <si>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</si>
  <si>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</si>
  <si>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</si>
  <si>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</si>
  <si>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</si>
  <si>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</si>
  <si>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</si>
  <si>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</si>
  <si>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</si>
  <si>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</si>
  <si>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</si>
  <si>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</si>
  <si>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</si>
  <si>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</si>
  <si>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</si>
  <si>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</si>
  <si>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</si>
  <si>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</si>
  <si>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</si>
  <si>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</si>
  <si>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</si>
  <si>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</si>
  <si>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</si>
  <si>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</si>
  <si>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</si>
  <si>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</si>
  <si>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</si>
  <si>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</si>
  <si>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</si>
  <si>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</si>
  <si>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</si>
  <si>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</si>
  <si>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</si>
  <si>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</si>
  <si>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</si>
  <si>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</si>
  <si>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</si>
  <si>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</si>
  <si>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</si>
  <si>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</si>
  <si>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</si>
  <si>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</si>
  <si>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</si>
  <si>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</si>
  <si>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</si>
  <si>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</si>
  <si>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</si>
  <si>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</si>
  <si>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</si>
  <si>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</si>
  <si>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</si>
  <si>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</si>
  <si>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</si>
  <si>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</si>
  <si>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</si>
  <si>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</si>
  <si>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</si>
  <si>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</si>
  <si>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</si>
  <si>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</si>
  <si>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</si>
  <si>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</si>
  <si>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</si>
  <si>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</si>
  <si>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</si>
  <si>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</si>
  <si>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</si>
  <si>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</si>
  <si>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</si>
  <si>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</si>
  <si>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</si>
  <si>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</si>
  <si>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</si>
  <si>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</si>
  <si>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</si>
  <si>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</si>
  <si>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</si>
  <si>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</si>
  <si>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</si>
  <si>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</si>
  <si>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</si>
  <si>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</si>
  <si>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</si>
  <si>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</si>
  <si>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</si>
  <si>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</si>
  <si>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</si>
  <si>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</si>
  <si>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</si>
  <si>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</si>
  <si>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</si>
  <si>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</si>
  <si>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</si>
  <si>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</si>
  <si>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</si>
  <si>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</si>
  <si>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</si>
  <si>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</si>
  <si>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</si>
  <si>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</si>
  <si>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</si>
  <si>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</si>
  <si>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</si>
  <si>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</si>
  <si>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</si>
  <si>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</si>
  <si>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</si>
  <si>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</si>
  <si>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</si>
  <si>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</si>
  <si>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</si>
  <si>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</si>
  <si>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</si>
  <si>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</si>
  <si>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</si>
  <si>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</si>
  <si>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</si>
  <si>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</si>
  <si>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</si>
  <si>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</si>
  <si>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</si>
  <si>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</si>
  <si>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</si>
  <si>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</si>
  <si>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</si>
  <si>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</si>
  <si>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</si>
  <si>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</si>
  <si>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</si>
  <si>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</si>
  <si>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</si>
  <si>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</si>
  <si>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</si>
  <si>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</si>
  <si>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</si>
  <si>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</si>
  <si>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</si>
  <si>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</si>
  <si>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</si>
  <si>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</si>
  <si>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</si>
  <si>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</si>
  <si>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</si>
  <si>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</si>
  <si>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</si>
  <si>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</si>
  <si>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</si>
  <si>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</si>
  <si>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</si>
  <si>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</si>
  <si>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</si>
  <si>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</si>
  <si>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</si>
  <si>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</si>
  <si>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</si>
  <si>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</si>
  <si>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</si>
  <si>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</si>
  <si>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</si>
  <si>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</si>
  <si>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</si>
  <si>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</si>
  <si>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</si>
  <si>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</si>
  <si>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</si>
  <si>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</si>
  <si>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</si>
  <si>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</si>
  <si>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</si>
  <si>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</si>
  <si>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</si>
  <si>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</si>
  <si>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</si>
  <si>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</si>
  <si>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</si>
  <si>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</si>
  <si>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</si>
  <si>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</si>
  <si>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</si>
  <si>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</si>
  <si>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</si>
  <si>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</si>
  <si>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</si>
  <si>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</si>
  <si>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</si>
  <si>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</si>
  <si>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</si>
  <si>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</si>
  <si>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</si>
  <si>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</si>
  <si>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</si>
  <si>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</si>
  <si>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</si>
  <si>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</si>
  <si>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</si>
  <si>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</si>
  <si>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</si>
  <si>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</si>
  <si>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</si>
  <si>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</si>
  <si>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</si>
  <si>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</si>
  <si>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</si>
  <si>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</si>
  <si>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</si>
  <si>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</si>
  <si>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</si>
  <si>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</si>
  <si>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</si>
  <si>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</si>
  <si>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</si>
  <si>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</si>
  <si>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</si>
  <si>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</si>
  <si>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</si>
  <si>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</si>
  <si>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</si>
  <si>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</si>
  <si>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</si>
  <si>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</si>
  <si>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</si>
  <si>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</si>
  <si>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</si>
  <si>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</si>
  <si>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</si>
  <si>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</si>
  <si>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</si>
  <si>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</si>
  <si>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</si>
  <si>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</si>
  <si>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</si>
  <si>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</si>
  <si>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</si>
  <si>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</si>
  <si>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</si>
  <si>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</si>
  <si>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</si>
  <si>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</si>
  <si>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</si>
  <si>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</si>
  <si>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</si>
  <si>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</si>
  <si>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</si>
  <si>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</si>
  <si>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</si>
  <si>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</si>
  <si>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</si>
  <si>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</si>
  <si>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</si>
  <si>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</si>
  <si>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</si>
  <si>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</si>
  <si>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</si>
  <si>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</si>
  <si>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</si>
  <si>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</si>
  <si>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</si>
  <si>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</si>
  <si>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</si>
  <si>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</si>
  <si>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</si>
  <si>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</si>
  <si>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</si>
  <si>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</si>
  <si>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</si>
  <si>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</si>
  <si>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</si>
  <si>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</si>
  <si>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</si>
  <si>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</si>
  <si>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</si>
  <si>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</si>
  <si>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</si>
  <si>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</si>
  <si>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</si>
  <si>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</si>
  <si>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</si>
  <si>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</si>
  <si>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</si>
  <si>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</si>
  <si>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</si>
  <si>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</si>
  <si>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</si>
  <si>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</si>
  <si>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</si>
  <si>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</si>
  <si>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</si>
  <si>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</si>
  <si>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</si>
  <si>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</si>
  <si>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</si>
  <si>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</si>
  <si>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</si>
  <si>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</si>
  <si>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</si>
  <si>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</si>
  <si>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</si>
  <si>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</si>
  <si>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</si>
  <si>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</si>
  <si>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</si>
  <si>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</si>
  <si>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</si>
  <si>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</si>
  <si>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</si>
  <si>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</si>
  <si>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</si>
  <si>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</si>
  <si>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</si>
  <si>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</si>
  <si>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</si>
  <si>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</si>
  <si>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</si>
  <si>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</si>
  <si>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</si>
  <si>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</si>
  <si>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</si>
  <si>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</si>
  <si>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</si>
  <si>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</si>
  <si>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</si>
  <si>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</si>
  <si>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</si>
  <si>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</si>
  <si>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</si>
  <si>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</si>
  <si>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</si>
  <si>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</si>
  <si>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</si>
  <si>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</si>
  <si>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</si>
  <si>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</si>
  <si>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</si>
  <si>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</si>
  <si>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</si>
  <si>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</si>
  <si>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</si>
  <si>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</si>
  <si>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</si>
  <si>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</si>
  <si>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</si>
  <si>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</si>
  <si>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</si>
  <si>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</si>
  <si>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</si>
  <si>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</si>
  <si>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</si>
  <si>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</si>
  <si>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</si>
  <si>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</si>
  <si>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</si>
  <si>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</si>
  <si>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</si>
  <si>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</si>
  <si>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</si>
  <si>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</si>
  <si>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</si>
  <si>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</si>
  <si>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</si>
  <si>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</si>
  <si>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</si>
  <si>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</si>
  <si>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</si>
  <si>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</si>
  <si>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</si>
  <si>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</si>
  <si>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</si>
  <si>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</si>
  <si>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</si>
  <si>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</si>
  <si>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</si>
  <si>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</si>
  <si>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</si>
  <si>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</si>
  <si>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</si>
  <si>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</si>
  <si>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</si>
  <si>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</si>
  <si>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</si>
  <si>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</si>
  <si>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</si>
  <si>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</si>
  <si>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</si>
  <si>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</si>
  <si>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</si>
  <si>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</si>
  <si>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</si>
  <si>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</si>
  <si>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</si>
  <si>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</si>
  <si>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</si>
  <si>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</si>
  <si>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</si>
  <si>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</si>
  <si>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</si>
  <si>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</si>
  <si>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</si>
  <si>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</si>
  <si>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</si>
  <si>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</si>
  <si>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</si>
  <si>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</si>
  <si>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</si>
  <si>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</si>
  <si>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</si>
  <si>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</si>
  <si>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</si>
  <si>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</si>
  <si>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</si>
  <si>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</si>
  <si>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</si>
  <si>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</si>
  <si>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</si>
  <si>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</si>
  <si>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</si>
  <si>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</si>
  <si>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</si>
  <si>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</si>
  <si>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</si>
  <si>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</si>
  <si>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</si>
  <si>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</si>
  <si>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</si>
  <si>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</si>
  <si>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</si>
  <si>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</si>
  <si>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</si>
  <si>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</si>
  <si>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</si>
  <si>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</si>
  <si>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</si>
  <si>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</si>
  <si>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</si>
  <si>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</si>
  <si>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</si>
  <si>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</si>
  <si>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</si>
  <si>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</si>
  <si>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</si>
  <si>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</si>
  <si>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</si>
  <si>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</si>
  <si>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</si>
  <si>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</si>
  <si>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</si>
  <si>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</si>
  <si>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</si>
  <si>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</si>
  <si>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</si>
  <si>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</si>
  <si>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</si>
  <si>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</si>
  <si>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</si>
  <si>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</si>
  <si>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</si>
  <si>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</si>
  <si>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</si>
  <si>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</si>
  <si>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</si>
  <si>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</si>
  <si>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</si>
  <si>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</si>
  <si>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</si>
  <si>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</si>
  <si>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</si>
  <si>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</si>
  <si>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</si>
  <si>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</si>
  <si>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</si>
  <si>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</si>
  <si>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</si>
  <si>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</si>
  <si>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</si>
  <si>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</si>
  <si>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</si>
  <si>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</si>
  <si>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</si>
  <si>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</si>
  <si>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</si>
  <si>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</si>
  <si>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</si>
  <si>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</si>
  <si>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</si>
  <si>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</si>
  <si>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</si>
  <si>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</si>
  <si>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</si>
  <si>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</si>
  <si>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</si>
  <si>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</si>
  <si>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</si>
  <si>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</si>
  <si>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</si>
  <si>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</si>
  <si>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</si>
  <si>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</si>
  <si>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</si>
  <si>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</si>
  <si>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</si>
  <si>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</si>
  <si>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</si>
  <si>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</si>
  <si>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</si>
  <si>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</si>
  <si>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</si>
  <si>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</si>
  <si>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</si>
  <si>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</si>
  <si>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</si>
  <si>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</si>
  <si>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</si>
  <si>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</si>
  <si>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</si>
  <si>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</si>
  <si>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</si>
  <si>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</si>
  <si>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</si>
  <si>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</si>
  <si>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</si>
  <si>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</si>
  <si>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</si>
  <si>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</si>
  <si>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</si>
  <si>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</si>
  <si>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</si>
  <si>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</si>
  <si>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</si>
  <si>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</si>
  <si>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</si>
  <si>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</si>
  <si>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</si>
  <si>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</si>
  <si>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</si>
  <si>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</si>
  <si>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</si>
  <si>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</si>
  <si>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</si>
  <si>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</si>
  <si>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</si>
  <si>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</si>
  <si>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</si>
  <si>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</si>
  <si>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</si>
  <si>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</si>
  <si>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</si>
  <si>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</si>
  <si>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</si>
  <si>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</si>
  <si>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</si>
  <si>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</si>
  <si>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</si>
  <si>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</si>
  <si>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</si>
  <si>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</si>
  <si>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</si>
  <si>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</si>
  <si>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</si>
  <si>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</si>
  <si>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</si>
  <si>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</si>
  <si>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</si>
  <si>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</si>
  <si>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</si>
  <si>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</si>
  <si>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</si>
  <si>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</si>
  <si>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</si>
  <si>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</si>
  <si>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</si>
  <si>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</si>
  <si>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</si>
  <si>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</si>
  <si>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</si>
  <si>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</si>
  <si>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</si>
  <si>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</si>
  <si>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</si>
  <si>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</si>
  <si>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</si>
  <si>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</si>
  <si>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</si>
  <si>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</si>
  <si>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</si>
  <si>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</si>
  <si>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</si>
  <si>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</si>
  <si>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</si>
  <si>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</si>
  <si>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</si>
  <si>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</si>
  <si>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</si>
  <si>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</si>
  <si>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</si>
  <si>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</si>
  <si>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</si>
  <si>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</si>
  <si>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</si>
  <si>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</si>
  <si>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</si>
  <si>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</si>
  <si>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</si>
  <si>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</si>
  <si>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</si>
  <si>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</si>
  <si>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</si>
  <si>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</si>
  <si>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</si>
  <si>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</si>
  <si>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</si>
  <si>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</si>
  <si>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</si>
  <si>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</si>
  <si>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</si>
  <si>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</si>
  <si>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</si>
  <si>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</si>
  <si>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</si>
  <si>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</si>
  <si>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</si>
  <si>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</si>
  <si>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</si>
  <si>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</si>
  <si>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</si>
  <si>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</si>
  <si>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</si>
  <si>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</si>
  <si>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</si>
  <si>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</si>
  <si>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</si>
  <si>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</si>
  <si>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</si>
  <si>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</si>
  <si>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</si>
  <si>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</si>
  <si>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</si>
  <si>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</si>
  <si>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</si>
  <si>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</si>
  <si>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</si>
  <si>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</si>
  <si>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</si>
  <si>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</si>
  <si>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</si>
  <si>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</si>
  <si>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</si>
  <si>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</si>
  <si>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</si>
  <si>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</si>
  <si>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</si>
  <si>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</si>
  <si>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</si>
  <si>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</si>
  <si>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</si>
  <si>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</si>
  <si>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</si>
  <si>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</si>
  <si>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</si>
  <si>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</si>
  <si>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</si>
  <si>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</si>
  <si>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</si>
  <si>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</si>
  <si>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</si>
  <si>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</si>
  <si>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</si>
  <si>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</si>
  <si>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</si>
  <si>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</si>
  <si>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</si>
  <si>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</si>
  <si>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</si>
  <si>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</si>
  <si>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</si>
  <si>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</si>
  <si>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</si>
  <si>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</si>
  <si>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</si>
  <si>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</si>
  <si>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</si>
  <si>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</si>
  <si>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</si>
  <si>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</si>
  <si>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</si>
  <si>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</si>
  <si>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</si>
  <si>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</si>
  <si>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</si>
  <si>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</si>
  <si>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</si>
  <si>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</si>
  <si>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</si>
  <si>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</si>
  <si>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</si>
  <si>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</si>
  <si>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</si>
  <si>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</si>
  <si>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</si>
  <si>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</si>
  <si>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</si>
  <si>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</si>
  <si>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</si>
  <si>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</si>
  <si>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</si>
  <si>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</si>
  <si>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</si>
  <si>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</si>
  <si>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</si>
  <si>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</si>
  <si>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</si>
  <si>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</si>
  <si>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</si>
  <si>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</si>
  <si>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</si>
  <si>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</si>
  <si>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</si>
  <si>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</si>
  <si>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</si>
  <si>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</si>
  <si>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</si>
  <si>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</si>
  <si>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</si>
  <si>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</si>
  <si>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</si>
  <si>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</si>
  <si>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</si>
  <si>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</si>
  <si>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</si>
  <si>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</si>
  <si>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</si>
  <si>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</si>
  <si>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</si>
  <si>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</si>
  <si>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</si>
  <si>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</si>
  <si>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</si>
  <si>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</si>
  <si>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</si>
  <si>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</si>
  <si>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</si>
  <si>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</si>
  <si>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</si>
  <si>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</si>
  <si>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</si>
  <si>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</si>
  <si>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</si>
  <si>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</si>
  <si>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</si>
  <si>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</si>
  <si>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</si>
  <si>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</si>
  <si>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</si>
  <si>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</si>
  <si>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</si>
  <si>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</si>
  <si>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</si>
  <si>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</si>
  <si>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</si>
  <si>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</si>
  <si>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</si>
  <si>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</si>
  <si>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</si>
  <si>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</si>
  <si>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</si>
  <si>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</si>
  <si>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</si>
  <si>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</si>
  <si>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</si>
  <si>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</si>
  <si>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</si>
  <si>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</si>
  <si>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</si>
  <si>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</si>
  <si>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</si>
  <si>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</si>
  <si>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</si>
  <si>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</si>
  <si>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</si>
  <si>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</si>
  <si>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</si>
  <si>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</si>
  <si>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</si>
  <si>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</si>
  <si>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</si>
  <si>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</si>
  <si>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</si>
  <si>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</si>
  <si>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</si>
  <si>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</si>
  <si>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</si>
  <si>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</si>
  <si>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</si>
  <si>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</si>
  <si>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</si>
  <si>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</si>
  <si>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</si>
  <si>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</si>
  <si>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</si>
  <si>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</si>
  <si>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</si>
  <si>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</si>
  <si>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</si>
  <si>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</si>
  <si>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</si>
  <si>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</si>
  <si>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</si>
  <si>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</si>
  <si>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</si>
  <si>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</si>
  <si>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</si>
  <si>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</si>
  <si>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</si>
  <si>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</si>
  <si>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</si>
  <si>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</si>
  <si>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</si>
  <si>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</si>
  <si>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</si>
  <si>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</si>
  <si>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</si>
  <si>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</si>
  <si>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</si>
  <si>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</si>
  <si>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</si>
  <si>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</si>
  <si>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</si>
  <si>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</si>
  <si>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</si>
  <si>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</si>
  <si>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</si>
  <si>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</si>
  <si>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</si>
  <si>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</si>
  <si>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</si>
  <si>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</si>
  <si>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</si>
  <si>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</si>
  <si>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</si>
  <si>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</si>
  <si>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</si>
  <si>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</si>
  <si>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</si>
  <si>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</si>
  <si>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</si>
  <si>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</si>
  <si>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</si>
  <si>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</si>
  <si>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</si>
  <si>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</si>
  <si>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</si>
  <si>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</si>
  <si>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</si>
  <si>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</si>
  <si>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</si>
  <si>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</si>
  <si>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</si>
  <si>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</si>
  <si>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</si>
  <si>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</si>
  <si>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</si>
  <si>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</si>
  <si>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</si>
  <si>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</si>
  <si>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</si>
  <si>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</si>
  <si>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</si>
  <si>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</si>
  <si>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</si>
  <si>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</si>
  <si>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</si>
  <si>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</si>
  <si>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</si>
  <si>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</si>
  <si>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</si>
  <si>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</si>
  <si>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</si>
  <si>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</si>
  <si>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</si>
  <si>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</si>
  <si>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</si>
  <si>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</si>
  <si>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</si>
  <si>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</si>
  <si>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</si>
  <si>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</si>
  <si>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</si>
  <si>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</si>
  <si>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</si>
  <si>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</si>
  <si>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</si>
  <si>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</si>
  <si>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</si>
  <si>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</si>
  <si>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</si>
  <si>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</si>
  <si>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</si>
  <si>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</si>
  <si>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</si>
  <si>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</si>
  <si>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</si>
  <si>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</si>
  <si>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</si>
  <si>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</si>
  <si>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</si>
  <si>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</si>
  <si>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</si>
  <si>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</si>
  <si>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</si>
  <si>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</si>
  <si>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</si>
  <si>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</si>
  <si>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</si>
  <si>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</si>
  <si>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</si>
  <si>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</si>
  <si>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</si>
  <si>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</si>
  <si>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</si>
  <si>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</si>
  <si>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</si>
  <si>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</si>
  <si>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</si>
  <si>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</si>
  <si>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</si>
  <si>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</si>
  <si>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</si>
  <si>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</si>
  <si>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</si>
  <si>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</si>
  <si>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</si>
  <si>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</si>
  <si>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</si>
  <si>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</si>
  <si>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</si>
  <si>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</si>
  <si>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</si>
  <si>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</si>
  <si>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</si>
  <si>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</si>
  <si>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</si>
  <si>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</si>
  <si>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</si>
  <si>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</si>
  <si>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</si>
  <si>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</si>
  <si>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</si>
  <si>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</si>
  <si>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</si>
  <si>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</si>
  <si>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</si>
  <si>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</si>
  <si>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</si>
  <si>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</si>
  <si>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</si>
  <si>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</si>
  <si>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</si>
  <si>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</si>
  <si>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</si>
  <si>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</si>
  <si>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</si>
  <si>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</si>
  <si>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</si>
  <si>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</si>
  <si>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</si>
  <si>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</si>
  <si>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</si>
  <si>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</si>
  <si>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</si>
  <si>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</si>
  <si>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</si>
  <si>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</si>
  <si>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</si>
  <si>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</si>
  <si>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</si>
  <si>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</si>
  <si>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</si>
  <si>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</si>
  <si>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</si>
  <si>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</si>
  <si>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</si>
  <si>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</si>
  <si>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</si>
  <si>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</si>
  <si>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</si>
  <si>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</si>
  <si>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</si>
  <si>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</si>
  <si>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</si>
  <si>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</si>
  <si>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</si>
  <si>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</si>
  <si>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</si>
  <si>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</si>
  <si>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</si>
  <si>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</si>
  <si>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</si>
  <si>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</si>
  <si>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</si>
  <si>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</si>
  <si>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</si>
  <si>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</si>
  <si>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</si>
  <si>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</si>
  <si>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</si>
  <si>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</si>
  <si>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</si>
  <si>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</si>
  <si>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</si>
  <si>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</si>
  <si>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</si>
  <si>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</si>
  <si>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</si>
  <si>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</si>
  <si>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</si>
  <si>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</si>
  <si>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</si>
  <si>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</si>
  <si>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</si>
  <si>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</si>
  <si>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</si>
  <si>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</si>
  <si>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</si>
  <si>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</si>
  <si>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</si>
  <si>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</si>
  <si>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</si>
  <si>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</si>
  <si>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</si>
  <si>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</si>
  <si>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</si>
  <si>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</si>
  <si>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</si>
  <si>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</si>
  <si>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</si>
  <si>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</si>
  <si>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</si>
  <si>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</si>
  <si>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</si>
  <si>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</si>
  <si>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</si>
  <si>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</si>
  <si>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</si>
  <si>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</si>
  <si>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</si>
  <si>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</si>
  <si>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</si>
  <si>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</si>
  <si>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</si>
  <si>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</si>
  <si>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</si>
  <si>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</si>
  <si>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</si>
  <si>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</si>
  <si>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</si>
  <si>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</si>
  <si>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</si>
  <si>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</si>
  <si>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</si>
  <si>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</si>
  <si>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</si>
  <si>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</si>
  <si>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</si>
  <si>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</si>
  <si>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</si>
  <si>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</si>
  <si>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</si>
  <si>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</si>
  <si>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</si>
  <si>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</si>
  <si>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</si>
  <si>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</si>
  <si>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</si>
  <si>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</si>
  <si>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</si>
  <si>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</si>
  <si>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</si>
  <si>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</si>
  <si>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</si>
  <si>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</si>
  <si>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</si>
  <si>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</si>
  <si>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</si>
  <si>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</si>
  <si>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</si>
  <si>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</si>
  <si>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</si>
  <si>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</si>
  <si>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</si>
  <si>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</si>
  <si>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</si>
  <si>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</si>
  <si>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</si>
  <si>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</si>
  <si>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</si>
  <si>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</si>
  <si>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</si>
  <si>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</si>
  <si>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</si>
  <si>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</si>
  <si>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</si>
  <si>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</si>
  <si>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</si>
  <si>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</si>
  <si>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</si>
  <si>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</si>
  <si>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</si>
  <si>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</si>
  <si>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</si>
  <si>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</si>
  <si>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</si>
  <si>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</si>
  <si>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</si>
  <si>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</si>
  <si>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</si>
  <si>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</si>
  <si>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</si>
  <si>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</si>
  <si>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</si>
  <si>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</si>
  <si>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</si>
  <si>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</si>
  <si>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</si>
  <si>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</si>
  <si>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</si>
  <si>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</si>
  <si>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</si>
  <si>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</si>
  <si>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</si>
  <si>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</si>
  <si>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</si>
  <si>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</si>
  <si>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</si>
  <si>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</si>
  <si>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</si>
  <si>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</si>
  <si>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</si>
  <si>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</si>
  <si>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</si>
  <si>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</si>
  <si>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</si>
  <si>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</si>
  <si>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</si>
  <si>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</si>
  <si>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</si>
  <si>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</si>
  <si>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</si>
  <si>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</si>
  <si>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</si>
  <si>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</si>
  <si>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</si>
  <si>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</si>
  <si>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</si>
  <si>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</si>
  <si>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</si>
  <si>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</si>
  <si>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</si>
  <si>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</si>
  <si>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</si>
  <si>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</si>
  <si>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</si>
  <si>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</si>
  <si>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</si>
  <si>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</si>
  <si>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</si>
  <si>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</si>
  <si>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</si>
  <si>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</si>
  <si>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</si>
  <si>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</si>
  <si>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</si>
  <si>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</si>
  <si>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</si>
  <si>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</si>
  <si>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</si>
  <si>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</si>
  <si>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</si>
  <si>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</si>
  <si>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</si>
  <si>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</si>
  <si>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</si>
  <si>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</si>
  <si>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</si>
  <si>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</si>
  <si>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</si>
  <si>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</si>
  <si>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</si>
  <si>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</si>
  <si>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</si>
  <si>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</si>
  <si>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</si>
  <si>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</si>
  <si>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</si>
  <si>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</si>
  <si>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</si>
  <si>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</si>
  <si>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</si>
  <si>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</si>
  <si>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</si>
  <si>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</si>
  <si>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</si>
  <si>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</si>
  <si>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</si>
  <si>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</si>
  <si>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</si>
  <si>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</si>
  <si>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</si>
  <si>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</si>
  <si>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</si>
  <si>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</si>
  <si>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</si>
  <si>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</si>
  <si>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</si>
  <si>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</si>
  <si>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</si>
  <si>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</si>
  <si>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</si>
  <si>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</si>
  <si>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</si>
  <si>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</si>
  <si>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</si>
  <si>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</si>
  <si>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</si>
  <si>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</si>
  <si>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</si>
  <si>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</si>
  <si>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</si>
  <si>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</si>
  <si>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</si>
  <si>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</si>
  <si>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</si>
  <si>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</si>
  <si>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</si>
  <si>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</si>
  <si>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</si>
  <si>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</si>
  <si>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</si>
  <si>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</si>
  <si>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</si>
  <si>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</si>
  <si>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</si>
  <si>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</si>
  <si>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</si>
  <si>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</si>
  <si>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</si>
  <si>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</si>
  <si>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</si>
  <si>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</si>
  <si>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</si>
  <si>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</si>
  <si>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</si>
  <si>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</si>
  <si>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</si>
  <si>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</si>
  <si>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</si>
  <si>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</si>
  <si>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</si>
  <si>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</si>
  <si>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</si>
  <si>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</si>
  <si>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</si>
  <si>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</si>
  <si>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</si>
  <si>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</si>
  <si>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</si>
  <si>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</si>
  <si>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</si>
  <si>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</si>
  <si>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</si>
  <si>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</si>
  <si>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</si>
  <si>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</si>
  <si>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</si>
  <si>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</si>
  <si>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</si>
  <si>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</si>
  <si>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</si>
  <si>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</si>
  <si>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</si>
  <si>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</si>
  <si>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</si>
  <si>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</si>
  <si>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</si>
  <si>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</si>
  <si>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</si>
  <si>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</si>
  <si>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</si>
  <si>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</si>
  <si>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</si>
  <si>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</si>
  <si>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</si>
  <si>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</si>
  <si>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</si>
  <si>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</si>
  <si>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</si>
  <si>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</si>
  <si>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</si>
  <si>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</si>
  <si>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</si>
  <si>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</si>
  <si>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</si>
  <si>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</si>
  <si>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</si>
  <si>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</si>
  <si>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</si>
  <si>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</si>
  <si>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</si>
  <si>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</si>
  <si>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</si>
  <si>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</si>
  <si>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</si>
  <si>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</si>
  <si>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</si>
  <si>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</si>
  <si>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</si>
  <si>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</si>
  <si>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</si>
  <si>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</si>
  <si>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</si>
  <si>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</si>
  <si>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</si>
  <si>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</si>
  <si>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</si>
  <si>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</si>
  <si>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</si>
  <si>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</si>
  <si>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</si>
  <si>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</si>
  <si>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</si>
  <si>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</si>
  <si>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</si>
  <si>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</si>
  <si>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</si>
  <si>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</si>
  <si>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</si>
  <si>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</si>
  <si>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</si>
  <si>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</si>
  <si>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</si>
  <si>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</si>
  <si>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</si>
  <si>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</si>
  <si>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</si>
  <si>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</si>
  <si>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</si>
  <si>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</si>
  <si>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</si>
  <si>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</si>
  <si>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</si>
  <si>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</si>
  <si>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</si>
  <si>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</si>
  <si>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</si>
  <si>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</si>
  <si>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</si>
  <si>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</si>
  <si>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</si>
  <si>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</si>
  <si>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</si>
  <si>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</si>
  <si>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</si>
  <si>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</si>
  <si>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</si>
  <si>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</si>
  <si>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</si>
  <si>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</si>
  <si>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</si>
  <si>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</si>
  <si>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</si>
  <si>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</si>
  <si>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</si>
  <si>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</si>
  <si>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</si>
  <si>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</si>
  <si>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</si>
  <si>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</si>
  <si>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</si>
  <si>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</si>
  <si>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</si>
  <si>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</si>
  <si>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</si>
  <si>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</si>
  <si>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</si>
  <si>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</si>
  <si>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</si>
  <si>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</si>
  <si>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</si>
  <si>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</si>
  <si>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</si>
  <si>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</si>
  <si>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</si>
  <si>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</si>
  <si>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</si>
  <si>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</si>
  <si>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</si>
  <si>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</si>
  <si>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</si>
  <si>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</si>
  <si>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</si>
  <si>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</si>
  <si>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</si>
  <si>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</si>
  <si>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</si>
  <si>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</si>
  <si>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</si>
  <si>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</si>
  <si>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</si>
  <si>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</si>
  <si>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</si>
  <si>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</si>
  <si>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</si>
  <si>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</si>
  <si>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</si>
  <si>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</si>
  <si>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</si>
  <si>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</si>
  <si>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</si>
  <si>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</si>
  <si>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</si>
  <si>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</si>
  <si>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</si>
  <si>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</si>
  <si>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</si>
  <si>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</si>
  <si>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</si>
  <si>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</si>
  <si>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</si>
  <si>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</si>
  <si>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</si>
  <si>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</si>
  <si>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</si>
  <si>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</si>
  <si>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</si>
  <si>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</si>
  <si>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</si>
  <si>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</si>
  <si>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</si>
  <si>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</si>
  <si>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</si>
  <si>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</si>
  <si>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</si>
  <si>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</si>
  <si>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</si>
  <si>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</si>
  <si>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</si>
  <si>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</si>
  <si>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</si>
  <si>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</si>
  <si>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</si>
  <si>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</si>
  <si>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</si>
  <si>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</si>
  <si>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</si>
  <si>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</si>
  <si>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</si>
  <si>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</si>
  <si>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</si>
  <si>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</si>
  <si>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</si>
  <si>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</si>
  <si>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</si>
  <si>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</si>
  <si>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</si>
  <si>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</si>
  <si>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</si>
  <si>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</si>
  <si>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</si>
  <si>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</si>
  <si>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</si>
  <si>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</si>
  <si>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</si>
  <si>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</si>
  <si>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</si>
  <si>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</si>
  <si>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</si>
  <si>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</si>
  <si>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</si>
  <si>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</si>
  <si>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</si>
  <si>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</si>
  <si>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</si>
  <si>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</si>
  <si>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</si>
  <si>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</si>
  <si>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</si>
  <si>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</si>
  <si>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</si>
  <si>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</si>
  <si>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</si>
  <si>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</si>
  <si>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</si>
  <si>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</si>
  <si>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</si>
  <si>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</si>
  <si>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</si>
  <si>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</si>
  <si>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</si>
  <si>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</si>
  <si>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</si>
  <si>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</si>
  <si>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</si>
  <si>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</si>
  <si>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</si>
  <si>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</si>
  <si>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</si>
  <si>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</si>
  <si>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</si>
  <si>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</si>
  <si>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</si>
  <si>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</si>
  <si>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</si>
  <si>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</si>
  <si>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</si>
  <si>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</si>
  <si>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</si>
  <si>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</si>
  <si>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</si>
  <si>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</si>
  <si>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</si>
  <si>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</si>
  <si>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</si>
  <si>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</si>
  <si>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</si>
  <si>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</si>
  <si>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</si>
  <si>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</si>
  <si>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</si>
  <si>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</si>
  <si>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</si>
  <si>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</si>
  <si>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</si>
  <si>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</si>
  <si>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</si>
  <si>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</si>
  <si>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</si>
  <si>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</si>
  <si>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</si>
  <si>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</si>
  <si>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</si>
  <si>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</si>
  <si>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</si>
  <si>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</si>
  <si>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</si>
  <si>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</si>
  <si>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</si>
  <si>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</si>
  <si>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</si>
  <si>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</si>
  <si>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</si>
  <si>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</si>
  <si>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</si>
  <si>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</si>
  <si>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</si>
  <si>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</si>
  <si>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</si>
  <si>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</si>
  <si>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</si>
  <si>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</si>
  <si>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</si>
  <si>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</si>
  <si>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</si>
  <si>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</si>
  <si>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</si>
  <si>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</si>
  <si>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</si>
  <si>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</si>
  <si>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</si>
  <si>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</si>
  <si>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</si>
  <si>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</si>
  <si>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</si>
  <si>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</si>
  <si>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</si>
  <si>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</si>
  <si>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</si>
  <si>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</si>
  <si>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</si>
  <si>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</si>
  <si>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</si>
  <si>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</si>
  <si>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</si>
  <si>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</si>
  <si>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</si>
  <si>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</si>
  <si>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</si>
  <si>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</si>
  <si>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</si>
  <si>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</si>
  <si>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</si>
  <si>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</si>
  <si>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</si>
  <si>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</si>
  <si>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</si>
  <si>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</si>
  <si>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</si>
  <si>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</si>
  <si>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</si>
  <si>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</si>
  <si>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</si>
  <si>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</si>
  <si>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</si>
  <si>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</si>
  <si>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</si>
  <si>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</si>
  <si>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</si>
  <si>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</si>
  <si>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</si>
  <si>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</si>
  <si>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</si>
  <si>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</si>
  <si>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</si>
  <si>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</si>
  <si>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</si>
  <si>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</si>
  <si>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</si>
  <si>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</si>
  <si>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</si>
  <si>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</si>
  <si>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</si>
  <si>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</si>
  <si>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</si>
  <si>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</si>
  <si>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</si>
  <si>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</si>
  <si>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</si>
  <si>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</si>
  <si>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</si>
  <si>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</si>
  <si>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</si>
  <si>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</si>
  <si>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</si>
  <si>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</si>
  <si>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</si>
  <si>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</si>
  <si>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</si>
  <si>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</si>
  <si>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</si>
  <si>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</si>
  <si>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</si>
  <si>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</si>
  <si>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</si>
  <si>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</si>
  <si>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</si>
  <si>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</si>
  <si>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</si>
  <si>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</si>
  <si>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</si>
  <si>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</si>
  <si>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</si>
  <si>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</si>
  <si>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</si>
  <si>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</si>
  <si>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</si>
  <si>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</si>
  <si>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</si>
  <si>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</si>
  <si>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</si>
  <si>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</si>
  <si>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</si>
  <si>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</si>
  <si>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</si>
  <si>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</si>
  <si>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</si>
  <si>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</si>
  <si>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</si>
  <si>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</si>
  <si>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</si>
  <si>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</si>
  <si>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</si>
  <si>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</si>
  <si>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</si>
  <si>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</si>
  <si>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</si>
  <si>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</si>
  <si>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</si>
  <si>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</si>
  <si>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</si>
  <si>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</si>
  <si>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</si>
  <si>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</si>
  <si>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</si>
  <si>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</si>
  <si>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</si>
  <si>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</si>
  <si>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</si>
  <si>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</si>
  <si>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</si>
  <si>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</si>
  <si>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</si>
  <si>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</si>
  <si>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</si>
  <si>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</si>
  <si>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</si>
  <si>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</si>
  <si>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</si>
  <si>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</si>
  <si>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</si>
  <si>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</si>
  <si>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</si>
  <si>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</si>
  <si>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</si>
  <si>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</si>
  <si>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</si>
  <si>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</si>
  <si>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</si>
  <si>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</si>
  <si>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</si>
  <si>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</si>
  <si>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</si>
  <si>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</si>
  <si>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</si>
  <si>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</si>
  <si>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</si>
  <si>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</si>
  <si>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</si>
  <si>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</si>
  <si>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</si>
  <si>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</si>
  <si>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</si>
  <si>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</si>
  <si>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</si>
  <si>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</si>
  <si>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</si>
  <si>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</si>
  <si>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</si>
  <si>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</si>
  <si>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</si>
  <si>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</si>
  <si>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</si>
  <si>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</si>
  <si>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</si>
  <si>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</si>
  <si>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</si>
  <si>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</si>
  <si>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</si>
  <si>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</si>
  <si>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</si>
  <si>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</si>
  <si>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</si>
  <si>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</si>
  <si>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</si>
  <si>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</si>
  <si>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</si>
  <si>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</si>
  <si>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</si>
  <si>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</si>
  <si>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</si>
  <si>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</si>
  <si>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</si>
  <si>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</si>
  <si>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</si>
  <si>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</si>
  <si>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</si>
  <si>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</si>
  <si>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</si>
  <si>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</si>
  <si>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</si>
  <si>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</si>
  <si>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</si>
  <si>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</si>
  <si>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</si>
  <si>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</si>
  <si>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</si>
  <si>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</si>
  <si>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</si>
  <si>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</si>
  <si>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</si>
  <si>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</si>
  <si>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</si>
  <si>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</si>
  <si>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</si>
  <si>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</si>
  <si>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</si>
  <si>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</si>
  <si>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</si>
  <si>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</si>
  <si>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</si>
  <si>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</si>
  <si>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</si>
  <si>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</si>
  <si>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</si>
  <si>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</si>
  <si>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</si>
  <si>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</si>
  <si>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</si>
  <si>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</si>
  <si>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</si>
  <si>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</si>
  <si>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</si>
  <si>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</si>
  <si>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</si>
  <si>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</si>
  <si>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</si>
  <si>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</si>
  <si>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</si>
  <si>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</si>
  <si>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</si>
  <si>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</si>
  <si>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</si>
  <si>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</si>
  <si>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</si>
  <si>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</si>
  <si>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</si>
  <si>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</si>
  <si>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</si>
  <si>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</si>
  <si>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</si>
  <si>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</si>
  <si>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</si>
  <si>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</si>
  <si>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</si>
  <si>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</si>
  <si>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</si>
  <si>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</si>
  <si>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</si>
  <si>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</si>
  <si>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</si>
  <si>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</si>
  <si>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</si>
  <si>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</si>
  <si>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</si>
  <si>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</si>
  <si>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</si>
  <si>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</si>
  <si>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</si>
  <si>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</si>
  <si>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</si>
  <si>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</si>
  <si>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</si>
  <si>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</si>
  <si>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</si>
  <si>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</si>
  <si>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</si>
  <si>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</si>
  <si>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</si>
  <si>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</si>
  <si>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</si>
  <si>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</si>
  <si>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</si>
  <si>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</si>
  <si>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</si>
  <si>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</si>
  <si>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</si>
  <si>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</si>
  <si>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</si>
  <si>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</si>
  <si>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</si>
  <si>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</si>
  <si>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</si>
  <si>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</si>
  <si>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</si>
  <si>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</si>
  <si>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</si>
  <si>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</si>
  <si>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</si>
  <si>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</si>
  <si>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</si>
  <si>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</si>
  <si>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</si>
  <si>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</si>
  <si>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</si>
  <si>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</si>
  <si>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</si>
  <si>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</si>
  <si>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</si>
  <si>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</si>
  <si>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</si>
  <si>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</si>
  <si>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</si>
  <si>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</si>
  <si>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</si>
  <si>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</si>
  <si>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</si>
  <si>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</si>
  <si>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</si>
  <si>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</si>
  <si>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</si>
  <si>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</si>
  <si>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</si>
  <si>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</si>
  <si>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</si>
  <si>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</si>
  <si>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</si>
  <si>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</si>
  <si>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</si>
  <si>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</si>
  <si>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</si>
  <si>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</si>
  <si>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</si>
  <si>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</si>
  <si>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</si>
  <si>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</si>
  <si>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</si>
  <si>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</si>
  <si>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</si>
  <si>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</si>
  <si>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</si>
  <si>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</si>
  <si>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</si>
  <si>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</si>
  <si>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</si>
  <si>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</si>
  <si>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</si>
  <si>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</si>
  <si>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</si>
  <si>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</si>
  <si>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</si>
  <si>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</si>
  <si>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</si>
  <si>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</si>
  <si>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</si>
  <si>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</si>
  <si>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</si>
  <si>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</si>
  <si>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</si>
  <si>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</si>
  <si>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</si>
  <si>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</si>
  <si>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</si>
  <si>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</si>
  <si>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</si>
  <si>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</si>
  <si>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</si>
  <si>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</si>
  <si>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</si>
  <si>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</si>
  <si>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</si>
  <si>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</si>
  <si>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</si>
  <si>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</si>
  <si>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</si>
  <si>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</si>
  <si>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</si>
  <si>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</si>
  <si>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</si>
  <si>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</si>
  <si>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</si>
  <si>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</si>
  <si>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</si>
  <si>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</si>
  <si>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</si>
  <si>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</si>
  <si>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</si>
  <si>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</si>
  <si>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</si>
  <si>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</si>
  <si>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</si>
  <si>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</si>
  <si>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</si>
  <si>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</si>
  <si>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</si>
  <si>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</si>
  <si>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</si>
  <si>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</si>
  <si>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</si>
  <si>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</si>
  <si>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</si>
  <si>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</si>
  <si>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</si>
  <si>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</si>
  <si>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</si>
  <si>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</si>
  <si>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</si>
  <si>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</si>
  <si>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</si>
  <si>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</si>
  <si>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</si>
  <si>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</si>
  <si>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</si>
  <si>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</si>
  <si>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</si>
  <si>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</si>
  <si>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</si>
  <si>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</si>
  <si>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</si>
  <si>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</si>
  <si>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</si>
  <si>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</si>
  <si>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</si>
  <si>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</si>
  <si>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</si>
  <si>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</si>
  <si>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</si>
  <si>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</si>
  <si>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</si>
  <si>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</si>
  <si>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</si>
  <si>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</si>
  <si>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</si>
  <si>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</si>
  <si>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</si>
  <si>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</si>
  <si>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</si>
  <si>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</si>
  <si>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</si>
  <si>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</si>
  <si>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</si>
  <si>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</si>
  <si>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</si>
  <si>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</si>
  <si>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</si>
  <si>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</si>
  <si>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</si>
  <si>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</si>
  <si>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</si>
  <si>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</si>
  <si>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</si>
  <si>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</si>
  <si>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</si>
  <si>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</si>
  <si>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</si>
  <si>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</si>
  <si>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</si>
  <si>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</si>
  <si>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</si>
  <si>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</si>
  <si>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</si>
  <si>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</si>
  <si>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</si>
  <si>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</si>
  <si>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</si>
  <si>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</si>
  <si>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</si>
  <si>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</si>
  <si>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</si>
  <si>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</si>
  <si>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</si>
  <si>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</si>
  <si>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</si>
  <si>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</si>
  <si>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</si>
  <si>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</si>
  <si>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</si>
  <si>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</si>
  <si>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</si>
  <si>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</si>
  <si>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</si>
  <si>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</si>
  <si>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</si>
  <si>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</si>
  <si>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</si>
  <si>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</si>
  <si>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</si>
  <si>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</si>
  <si>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</si>
  <si>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</si>
  <si>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</si>
  <si>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</si>
  <si>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</si>
  <si>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</si>
  <si>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</si>
  <si>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</si>
  <si>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</si>
  <si>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</si>
  <si>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</si>
  <si>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</si>
  <si>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</si>
  <si>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</si>
  <si>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</si>
  <si>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</si>
  <si>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</si>
  <si>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</si>
  <si>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</si>
  <si>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</si>
  <si>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</si>
  <si>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</si>
  <si>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</si>
  <si>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</si>
  <si>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</si>
  <si>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</si>
  <si>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</si>
  <si>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</si>
  <si>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</si>
  <si>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</si>
  <si>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</si>
  <si>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</si>
  <si>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</si>
  <si>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</si>
  <si>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</si>
  <si>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</si>
  <si>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</si>
  <si>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</si>
  <si>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</si>
  <si>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</si>
  <si>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</si>
  <si>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</si>
  <si>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</si>
  <si>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</si>
  <si>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</si>
  <si>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</si>
  <si>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</si>
  <si>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</si>
  <si>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</si>
  <si>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</si>
  <si>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</si>
  <si>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</si>
  <si>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</si>
  <si>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</si>
  <si>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</si>
  <si>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</si>
  <si>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</si>
  <si>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</si>
  <si>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</si>
  <si>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</si>
  <si>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</si>
  <si>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</si>
  <si>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</si>
  <si>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</si>
  <si>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</si>
  <si>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</si>
  <si>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</si>
  <si>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</si>
  <si>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</si>
  <si>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</si>
  <si>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</si>
  <si>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</si>
  <si>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</si>
  <si>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</si>
  <si>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</si>
  <si>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</si>
  <si>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</si>
  <si>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</si>
  <si>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</si>
  <si>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</si>
  <si>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</si>
  <si>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</si>
  <si>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</si>
  <si>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</si>
  <si>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</si>
  <si>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</si>
  <si>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</si>
  <si>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</si>
  <si>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</si>
  <si>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</si>
  <si>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</si>
  <si>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</si>
  <si>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</si>
  <si>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</si>
  <si>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</si>
  <si>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</si>
  <si>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</si>
  <si>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</si>
  <si>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</si>
  <si>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</si>
  <si>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</si>
  <si>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</si>
  <si>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</si>
  <si>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</si>
  <si>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</si>
  <si>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</si>
  <si>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</si>
  <si>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</si>
  <si>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</si>
  <si>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</si>
  <si>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</si>
  <si>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</si>
  <si>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</si>
  <si>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</si>
  <si>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</si>
  <si>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</si>
  <si>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</si>
  <si>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</si>
  <si>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</si>
  <si>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</si>
  <si>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</si>
  <si>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</si>
  <si>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</si>
  <si>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</si>
  <si>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</si>
  <si>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</si>
  <si>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</si>
  <si>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</si>
  <si>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</si>
  <si>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</si>
  <si>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</si>
  <si>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</si>
  <si>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</si>
  <si>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</si>
  <si>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</si>
  <si>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</si>
  <si>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</si>
  <si>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</si>
  <si>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</si>
  <si>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</si>
  <si>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</si>
  <si>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</si>
  <si>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</si>
  <si>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</si>
  <si>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</si>
  <si>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</si>
  <si>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</si>
  <si>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</si>
  <si>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</si>
  <si>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</si>
  <si>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</si>
  <si>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</si>
  <si>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</si>
  <si>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</si>
  <si>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</si>
  <si>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</si>
  <si>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</si>
  <si>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</si>
  <si>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</si>
  <si>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</si>
  <si>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</si>
  <si>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</si>
  <si>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</si>
  <si>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</si>
  <si>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</si>
  <si>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</si>
  <si>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</si>
  <si>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</si>
  <si>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</si>
  <si>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</si>
  <si>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</si>
  <si>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</si>
  <si>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</si>
  <si>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</si>
  <si>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</si>
  <si>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</si>
  <si>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</si>
  <si>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</si>
  <si>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</si>
  <si>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</si>
  <si>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</si>
  <si>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</si>
  <si>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</si>
  <si>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</si>
  <si>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</si>
  <si>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</si>
  <si>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</si>
  <si>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</si>
  <si>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</si>
  <si>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</si>
  <si>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</si>
  <si>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</si>
  <si>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</si>
  <si>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</si>
  <si>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</si>
  <si>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</si>
  <si>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</si>
  <si>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</si>
  <si>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</si>
  <si>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</si>
  <si>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</si>
  <si>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</si>
  <si>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</si>
  <si>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</si>
  <si>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</si>
  <si>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</si>
  <si>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</si>
  <si>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</si>
  <si>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</si>
  <si>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</si>
  <si>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</si>
  <si>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</si>
  <si>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</si>
  <si>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</si>
  <si>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</si>
  <si>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</si>
  <si>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</si>
  <si>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</si>
  <si>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</si>
  <si>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</si>
  <si>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</si>
  <si>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</si>
  <si>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</si>
  <si>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</si>
  <si>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</si>
  <si>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</si>
  <si>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</si>
  <si>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</si>
  <si>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</si>
  <si>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</si>
  <si>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</si>
  <si>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</si>
  <si>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</si>
  <si>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</si>
  <si>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</si>
  <si>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</si>
  <si>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</si>
  <si>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</si>
  <si>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</si>
  <si>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</si>
  <si>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</si>
  <si>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</si>
  <si>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</si>
  <si>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</si>
  <si>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</si>
  <si>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</si>
  <si>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</si>
  <si>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</si>
  <si>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</si>
  <si>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</si>
  <si>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</si>
  <si>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</si>
  <si>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</si>
  <si>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</si>
  <si>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</si>
  <si>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</si>
  <si>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</si>
  <si>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</si>
  <si>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</si>
  <si>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</si>
  <si>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</si>
  <si>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</si>
  <si>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</si>
  <si>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</si>
  <si>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</si>
  <si>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</si>
  <si>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</si>
  <si>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</si>
  <si>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</si>
  <si>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</si>
  <si>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</si>
  <si>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</si>
  <si>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</si>
  <si>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</si>
  <si>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</si>
  <si>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</si>
  <si>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</si>
  <si>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</si>
  <si>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</si>
  <si>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</si>
  <si>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</si>
  <si>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</si>
  <si>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</si>
  <si>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</si>
  <si>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</si>
  <si>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</si>
  <si>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</si>
  <si>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</si>
  <si>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</si>
  <si>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</si>
  <si>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</si>
  <si>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</si>
  <si>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</si>
  <si>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</si>
  <si>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</si>
  <si>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</si>
  <si>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</si>
  <si>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</si>
  <si>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</si>
  <si>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</si>
  <si>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</si>
  <si>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</si>
  <si>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</si>
  <si>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</si>
  <si>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</si>
  <si>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</si>
  <si>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</si>
  <si>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</si>
  <si>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</si>
  <si>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</si>
  <si>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</si>
  <si>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</si>
  <si>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</si>
  <si>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</si>
  <si>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</si>
  <si>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</si>
  <si>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</si>
  <si>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</si>
  <si>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</si>
  <si>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</si>
  <si>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</si>
  <si>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</si>
  <si>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</si>
  <si>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</si>
  <si>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</si>
  <si>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</si>
  <si>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</si>
  <si>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</si>
  <si>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</si>
  <si>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</si>
  <si>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</si>
  <si>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</si>
  <si>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</si>
  <si>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</si>
  <si>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</si>
  <si>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</si>
  <si>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</si>
  <si>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</si>
  <si>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</si>
  <si>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</si>
  <si>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</si>
  <si>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</si>
  <si>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</si>
  <si>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</si>
  <si>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</si>
  <si>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</si>
  <si>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</si>
  <si>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</si>
  <si>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</si>
  <si>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</si>
  <si>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</si>
  <si>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</si>
  <si>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</si>
  <si>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</si>
  <si>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</si>
  <si>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</si>
  <si>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</si>
  <si>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</si>
  <si>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</si>
  <si>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</si>
  <si>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</si>
  <si>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</si>
  <si>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</si>
  <si>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</si>
  <si>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</si>
  <si>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</si>
  <si>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</si>
  <si>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</si>
  <si>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</si>
  <si>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</si>
  <si>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</si>
  <si>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</si>
  <si>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</si>
  <si>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</si>
  <si>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</si>
  <si>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</si>
  <si>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</si>
  <si>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</si>
  <si>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</si>
  <si>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</si>
  <si>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</si>
  <si>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</si>
  <si>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</si>
  <si>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</si>
  <si>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</si>
  <si>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</si>
  <si>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</si>
  <si>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</si>
  <si>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</si>
  <si>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</si>
  <si>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</si>
  <si>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</si>
  <si>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</si>
  <si>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</si>
  <si>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</si>
  <si>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</si>
  <si>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</si>
  <si>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</si>
  <si>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</si>
  <si>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</si>
  <si>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</si>
  <si>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</si>
  <si>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</si>
  <si>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</si>
  <si>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</si>
  <si>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</si>
  <si>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</si>
  <si>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</si>
  <si>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</si>
  <si>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</si>
  <si>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</si>
  <si>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</si>
  <si>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</si>
  <si>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</si>
  <si>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</si>
  <si>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</si>
  <si>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</si>
  <si>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</si>
  <si>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</si>
  <si>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</si>
  <si>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</si>
  <si>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</si>
  <si>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</si>
  <si>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</si>
  <si>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</si>
  <si>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</si>
  <si>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</si>
  <si>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</si>
  <si>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</si>
  <si>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</si>
  <si>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</si>
  <si>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</si>
  <si>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</si>
  <si>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</si>
  <si>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</si>
  <si>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</si>
  <si>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</si>
  <si>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</si>
  <si>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</si>
  <si>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</si>
  <si>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</si>
  <si>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</si>
  <si>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</si>
  <si>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</si>
  <si>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</si>
  <si>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</si>
  <si>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</si>
  <si>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</si>
  <si>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</si>
  <si>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</si>
  <si>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</si>
  <si>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</si>
  <si>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</si>
  <si>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</si>
  <si>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</si>
  <si>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</si>
  <si>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</si>
  <si>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</si>
  <si>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</si>
  <si>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</si>
  <si>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</si>
  <si>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</si>
  <si>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</si>
  <si>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</si>
  <si>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</si>
  <si>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</si>
  <si>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</si>
  <si>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</si>
  <si>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</si>
  <si>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</si>
  <si>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</si>
  <si>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</si>
  <si>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</si>
  <si>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</si>
  <si>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</si>
  <si>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</si>
  <si>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</si>
  <si>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</si>
  <si>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</si>
  <si>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</si>
  <si>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</si>
  <si>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</si>
  <si>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</si>
  <si>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</si>
  <si>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</si>
  <si>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</si>
  <si>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</si>
  <si>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</si>
  <si>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</si>
  <si>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</si>
  <si>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</si>
  <si>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</si>
  <si>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</si>
  <si>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</si>
  <si>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</si>
  <si>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</si>
  <si>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</si>
  <si>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</si>
  <si>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</si>
  <si>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</si>
  <si>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</si>
  <si>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</si>
  <si>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</si>
  <si>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</si>
  <si>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</si>
  <si>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</si>
  <si>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</si>
  <si>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</si>
  <si>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</si>
  <si>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</si>
  <si>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</si>
  <si>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</si>
  <si>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</si>
  <si>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</si>
  <si>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</si>
  <si>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</si>
  <si>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</si>
  <si>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</si>
  <si>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</si>
  <si>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</si>
  <si>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</si>
  <si>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</si>
  <si>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</si>
  <si>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</si>
  <si>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</si>
  <si>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</si>
  <si>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</si>
  <si>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</si>
  <si>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</si>
  <si>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</si>
  <si>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</si>
  <si>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</si>
  <si>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</si>
  <si>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</si>
  <si>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</si>
  <si>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</si>
  <si>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</si>
  <si>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</si>
  <si>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</si>
  <si>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</si>
  <si>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</si>
  <si>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</si>
  <si>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</si>
  <si>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</si>
  <si>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</si>
  <si>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</si>
  <si>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</si>
  <si>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</si>
  <si>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</si>
  <si>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</si>
  <si>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</si>
  <si>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</si>
  <si>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</si>
  <si>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</si>
  <si>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</si>
  <si>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</si>
  <si>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</si>
  <si>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</si>
  <si>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</si>
  <si>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</si>
  <si>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</si>
  <si>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</si>
  <si>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</si>
  <si>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</si>
  <si>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</si>
  <si>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</si>
  <si>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</si>
  <si>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</si>
  <si>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</si>
  <si>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</si>
  <si>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</si>
  <si>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</si>
  <si>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</si>
  <si>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</si>
  <si>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</si>
  <si>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</si>
  <si>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</si>
  <si>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</si>
  <si>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</si>
  <si>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</si>
  <si>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</si>
  <si>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</si>
  <si>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</si>
  <si>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</si>
  <si>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</si>
  <si>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</si>
  <si>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</si>
  <si>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</si>
  <si>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</si>
  <si>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</si>
  <si>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</si>
  <si>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</si>
  <si>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</si>
  <si>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</si>
  <si>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</si>
  <si>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</si>
  <si>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</si>
  <si>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</si>
  <si>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</si>
  <si>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</si>
  <si>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</si>
  <si>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</si>
  <si>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</si>
  <si>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</si>
  <si>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</si>
  <si>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</si>
  <si>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</si>
  <si>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</si>
  <si>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</si>
  <si>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</si>
  <si>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</si>
  <si>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</si>
  <si>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</si>
  <si>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</si>
  <si>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</si>
  <si>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</si>
  <si>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</si>
  <si>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</si>
  <si>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</si>
  <si>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</si>
  <si>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</si>
  <si>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</si>
  <si>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</si>
  <si>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</si>
  <si>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</si>
  <si>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</si>
  <si>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</si>
  <si>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</si>
  <si>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</si>
  <si>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</si>
  <si>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</si>
  <si>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</si>
  <si>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</si>
  <si>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</si>
  <si>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</si>
  <si>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</si>
  <si>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</si>
  <si>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</si>
  <si>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</si>
  <si>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</si>
  <si>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</si>
  <si>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</si>
  <si>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</si>
  <si>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</si>
  <si>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</si>
  <si>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</si>
  <si>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</si>
  <si>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</si>
  <si>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</si>
  <si>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</si>
  <si>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</si>
  <si>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</si>
  <si>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</si>
  <si>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</si>
  <si>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</si>
  <si>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</si>
  <si>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</si>
  <si>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</si>
  <si>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</si>
  <si>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</si>
  <si>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</si>
  <si>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</si>
  <si>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</si>
  <si>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</si>
  <si>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</si>
  <si>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</si>
  <si>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</si>
  <si>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</si>
  <si>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</si>
  <si>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</si>
  <si>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</si>
  <si>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</si>
  <si>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</si>
  <si>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</si>
  <si>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</si>
  <si>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</si>
  <si>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</si>
  <si>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</si>
  <si>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</si>
  <si>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</si>
  <si>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</si>
  <si>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</si>
  <si>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</si>
  <si>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</si>
  <si>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</si>
  <si>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</si>
  <si>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</si>
  <si>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</si>
  <si>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</si>
  <si>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</si>
  <si>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</si>
  <si>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</si>
  <si>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</si>
  <si>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</si>
  <si>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</si>
  <si>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</si>
  <si>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</si>
  <si>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</si>
  <si>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</si>
  <si>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</si>
  <si>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</si>
  <si>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</si>
  <si>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</si>
  <si>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</si>
  <si>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</si>
  <si>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</si>
  <si>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</si>
  <si>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</si>
  <si>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</si>
  <si>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</si>
  <si>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</si>
  <si>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</si>
  <si>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</si>
  <si>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</si>
  <si>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</si>
  <si>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</si>
  <si>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</si>
  <si>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</si>
  <si>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</si>
  <si>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</si>
  <si>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</si>
  <si>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</si>
  <si>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</si>
  <si>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</si>
  <si>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</si>
  <si>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</si>
  <si>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</si>
  <si>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</si>
  <si>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</si>
  <si>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</si>
  <si>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</si>
  <si>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</si>
  <si>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</si>
  <si>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</si>
  <si>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</si>
  <si>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</si>
  <si>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</si>
  <si>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</si>
  <si>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</si>
  <si>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</si>
  <si>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</si>
  <si>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</si>
  <si>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</si>
  <si>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</si>
  <si>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</si>
  <si>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</si>
  <si>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</si>
  <si>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</si>
  <si>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</si>
  <si>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</si>
  <si>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</si>
  <si>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</si>
  <si>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</si>
  <si>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</si>
  <si>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</si>
  <si>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</si>
  <si>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</si>
  <si>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</si>
  <si>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</si>
  <si>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</si>
  <si>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</si>
  <si>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</si>
  <si>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</si>
  <si>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</si>
  <si>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</si>
  <si>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</si>
  <si>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</si>
  <si>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</si>
  <si>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</si>
  <si>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</si>
  <si>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</si>
  <si>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</si>
  <si>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</si>
  <si>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</si>
  <si>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</si>
  <si>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</si>
  <si>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</si>
  <si>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</si>
  <si>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</si>
  <si>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</si>
  <si>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</si>
  <si>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</si>
  <si>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</si>
  <si>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</si>
  <si>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</si>
  <si>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</si>
  <si>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</si>
  <si>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</si>
  <si>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</si>
  <si>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</si>
  <si>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</si>
  <si>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</si>
  <si>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</si>
  <si>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</si>
  <si>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</si>
  <si>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</si>
  <si>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</si>
  <si>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</si>
  <si>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</si>
  <si>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</si>
  <si>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</si>
  <si>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</si>
  <si>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</si>
  <si>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</si>
  <si>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</si>
  <si>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</si>
  <si>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</si>
  <si>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</si>
  <si>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</si>
  <si>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</si>
  <si>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</si>
  <si>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</si>
  <si>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</si>
  <si>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</si>
  <si>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</si>
  <si>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</si>
  <si>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</si>
  <si>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</si>
  <si>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</si>
  <si>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</si>
  <si>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</si>
  <si>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</si>
  <si>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</si>
  <si>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</si>
  <si>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</si>
  <si>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</si>
  <si>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</si>
  <si>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</si>
  <si>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</si>
  <si>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</si>
  <si>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</si>
  <si>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</si>
  <si>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</si>
  <si>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</si>
  <si>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</si>
  <si>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</si>
  <si>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</si>
  <si>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</si>
  <si>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</si>
  <si>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</si>
  <si>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</si>
  <si>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</si>
  <si>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</si>
  <si>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</si>
  <si>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</si>
  <si>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</si>
  <si>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</si>
  <si>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</si>
  <si>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</si>
  <si>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</si>
  <si>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</si>
  <si>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</si>
  <si>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</si>
  <si>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</si>
  <si>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</si>
  <si>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</si>
  <si>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</si>
  <si>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</si>
  <si>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</si>
  <si>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</si>
  <si>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</si>
  <si>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</si>
  <si>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</si>
  <si>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</si>
  <si>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</si>
  <si>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</si>
  <si>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</si>
  <si>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</si>
  <si>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</si>
  <si>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</si>
  <si>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</si>
  <si>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</si>
  <si>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</si>
  <si>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</si>
  <si>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</si>
  <si>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</si>
  <si>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</si>
  <si>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</si>
  <si>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</si>
  <si>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</si>
  <si>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</si>
  <si>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</si>
  <si>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</si>
  <si>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</si>
  <si>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</si>
  <si>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</si>
  <si>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</si>
  <si>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</si>
  <si>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</si>
  <si>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</si>
  <si>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</si>
  <si>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</si>
  <si>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</si>
  <si>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</si>
  <si>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</si>
  <si>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</si>
  <si>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</si>
  <si>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</si>
  <si>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</si>
  <si>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</si>
  <si>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</si>
  <si>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</si>
  <si>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</si>
  <si>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</si>
  <si>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</si>
  <si>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</si>
  <si>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</si>
  <si>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</si>
  <si>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</si>
  <si>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</si>
  <si>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</si>
  <si>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</si>
  <si>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</si>
  <si>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</si>
  <si>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</si>
  <si>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</si>
  <si>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</si>
  <si>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</si>
  <si>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</si>
  <si>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</si>
  <si>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</si>
  <si>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</si>
  <si>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</si>
  <si>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</si>
  <si>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</si>
  <si>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</si>
  <si>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</si>
  <si>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</si>
  <si>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</si>
  <si>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</si>
  <si>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</si>
  <si>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</si>
  <si>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</si>
  <si>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</si>
  <si>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</si>
  <si>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</si>
  <si>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</si>
  <si>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</si>
  <si>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</si>
  <si>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</si>
  <si>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</si>
  <si>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</si>
  <si>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</si>
  <si>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</si>
  <si>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</si>
  <si>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</si>
  <si>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</si>
  <si>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</si>
  <si>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</si>
  <si>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</si>
  <si>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</si>
  <si>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</si>
  <si>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</si>
  <si>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</si>
  <si>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</si>
  <si>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</si>
  <si>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</si>
  <si>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</si>
  <si>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</si>
  <si>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</si>
  <si>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</si>
  <si>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</si>
  <si>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</si>
  <si>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</si>
  <si>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</si>
  <si>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</si>
  <si>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</si>
  <si>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</si>
  <si>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</si>
  <si>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</si>
  <si>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</si>
  <si>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</si>
  <si>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</si>
  <si>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</si>
  <si>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</si>
  <si>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</si>
  <si>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</si>
  <si>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</si>
  <si>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</si>
  <si>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</si>
  <si>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</si>
  <si>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</si>
  <si>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</si>
  <si>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</si>
  <si>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</si>
  <si>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</si>
  <si>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</si>
  <si>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</si>
  <si>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</si>
  <si>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</si>
  <si>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</si>
  <si>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</si>
  <si>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</si>
  <si>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</si>
  <si>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</si>
  <si>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</si>
  <si>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</si>
  <si>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</si>
  <si>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</si>
  <si>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</si>
  <si>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</si>
  <si>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</si>
  <si>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</si>
  <si>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</si>
  <si>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</si>
  <si>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</si>
  <si>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</si>
  <si>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</si>
  <si>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</si>
  <si>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</si>
  <si>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</si>
  <si>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</si>
  <si>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</si>
  <si>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</si>
  <si>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</si>
  <si>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</si>
  <si>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</si>
  <si>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</si>
  <si>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</si>
  <si>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</si>
  <si>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</si>
  <si>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</si>
  <si>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</si>
  <si>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</si>
  <si>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</si>
  <si>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</si>
  <si>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</si>
  <si>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</si>
  <si>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</si>
  <si>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</si>
  <si>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</si>
  <si>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</si>
  <si>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</si>
  <si>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</si>
  <si>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</si>
  <si>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</si>
  <si>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</si>
  <si>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</si>
  <si>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</si>
  <si>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</si>
  <si>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</si>
  <si>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</si>
  <si>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</si>
  <si>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</si>
  <si>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</si>
  <si>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</si>
  <si>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</si>
  <si>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</si>
  <si>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</si>
  <si>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</si>
  <si>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</si>
  <si>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</si>
  <si>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</si>
  <si>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</si>
  <si>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</si>
  <si>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</si>
  <si>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</si>
  <si>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</si>
  <si>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</si>
  <si>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</si>
  <si>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</si>
  <si>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</si>
  <si>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</si>
  <si>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</si>
  <si>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</si>
  <si>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</si>
  <si>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</si>
  <si>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</si>
  <si>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</si>
  <si>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</si>
  <si>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</si>
  <si>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</si>
  <si>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</si>
  <si>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</si>
  <si>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</si>
  <si>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</si>
  <si>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</si>
  <si>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</si>
  <si>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</si>
  <si>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</si>
  <si>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</si>
  <si>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</si>
  <si>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</si>
  <si>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</si>
  <si>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</si>
  <si>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</si>
  <si>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</si>
  <si>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</si>
  <si>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</si>
  <si>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</si>
  <si>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</si>
  <si>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</si>
  <si>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</si>
  <si>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</si>
  <si>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</si>
  <si>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</si>
  <si>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</si>
  <si>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</si>
  <si>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</si>
  <si>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</si>
  <si>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</si>
  <si>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</si>
  <si>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</si>
  <si>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</si>
  <si>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</si>
  <si>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</si>
  <si>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</si>
  <si>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</si>
  <si>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</si>
  <si>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</si>
  <si>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</si>
  <si>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</si>
  <si>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</si>
  <si>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</si>
  <si>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</si>
  <si>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</si>
  <si>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</si>
  <si>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</si>
  <si>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</si>
  <si>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</si>
  <si>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</si>
  <si>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</si>
  <si>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</si>
  <si>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</si>
  <si>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</si>
  <si>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</si>
  <si>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</si>
  <si>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</si>
  <si>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</si>
  <si>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</si>
  <si>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</si>
  <si>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</si>
  <si>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</si>
  <si>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</si>
  <si>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</si>
  <si>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</si>
  <si>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</si>
  <si>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</si>
  <si>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</si>
  <si>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</si>
  <si>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</si>
  <si>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</si>
  <si>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</si>
  <si>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</si>
  <si>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</si>
  <si>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</si>
  <si>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</si>
  <si>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</si>
  <si>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</si>
  <si>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</si>
  <si>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</si>
  <si>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</si>
  <si>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</si>
  <si>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</si>
  <si>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</si>
  <si>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</si>
  <si>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</si>
  <si>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</si>
  <si>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</si>
  <si>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</si>
  <si>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</si>
  <si>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</si>
  <si>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</si>
  <si>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</si>
  <si>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</si>
  <si>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</si>
  <si>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</si>
  <si>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</si>
  <si>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</si>
  <si>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</si>
  <si>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</si>
  <si>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</si>
  <si>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</si>
  <si>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</si>
  <si>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</si>
  <si>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</si>
  <si>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</si>
  <si>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</si>
  <si>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</si>
  <si>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</si>
  <si>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</si>
  <si>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</si>
  <si>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</si>
  <si>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</si>
  <si>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</si>
  <si>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</si>
  <si>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</si>
  <si>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</si>
  <si>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</si>
  <si>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</si>
  <si>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</si>
  <si>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</si>
  <si>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</si>
  <si>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</si>
  <si>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</si>
  <si>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</si>
  <si>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</si>
  <si>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</si>
  <si>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</si>
  <si>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</si>
  <si>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</si>
  <si>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</si>
  <si>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</si>
  <si>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</si>
  <si>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</si>
  <si>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</si>
  <si>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</si>
  <si>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</si>
  <si>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</si>
  <si>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</si>
  <si>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</si>
  <si>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</si>
  <si>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</si>
  <si>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</si>
  <si>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</si>
  <si>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</si>
  <si>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</si>
  <si>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</si>
  <si>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</si>
  <si>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</si>
  <si>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</si>
  <si>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</si>
  <si>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</si>
  <si>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</si>
  <si>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</si>
  <si>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</si>
  <si>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</si>
  <si>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</si>
  <si>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</si>
  <si>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</si>
  <si>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</si>
  <si>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</si>
  <si>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</si>
  <si>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</si>
  <si>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</si>
  <si>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</si>
  <si>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</si>
  <si>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</si>
  <si>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</si>
  <si>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</si>
  <si>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</si>
  <si>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</si>
  <si>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</si>
  <si>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</si>
  <si>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</si>
  <si>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</si>
  <si>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</si>
  <si>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</si>
  <si>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</si>
  <si>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</si>
  <si>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</si>
  <si>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</si>
  <si>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</si>
  <si>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</si>
  <si>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</si>
  <si>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</si>
  <si>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</si>
  <si>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</si>
  <si>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</si>
  <si>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</si>
  <si>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</si>
  <si>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</si>
  <si>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</si>
  <si>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</si>
  <si>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</si>
  <si>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</si>
  <si>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</si>
  <si>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</si>
  <si>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</si>
  <si>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</si>
  <si>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</si>
  <si>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</si>
  <si>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</si>
  <si>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</si>
  <si>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</si>
  <si>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</si>
  <si>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</si>
  <si>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</si>
  <si>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</si>
  <si>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</si>
  <si>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</si>
  <si>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</si>
  <si>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</si>
  <si>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</si>
  <si>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</si>
  <si>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</si>
  <si>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</si>
  <si>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</si>
  <si>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</si>
  <si>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</si>
  <si>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</si>
  <si>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</si>
  <si>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</si>
  <si>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</si>
  <si>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</si>
  <si>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</si>
  <si>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</si>
  <si>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</si>
  <si>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</si>
  <si>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</si>
  <si>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</si>
  <si>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</si>
  <si>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</si>
  <si>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</si>
  <si>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</si>
  <si>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</si>
  <si>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</si>
  <si>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</si>
  <si>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</si>
  <si>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</si>
  <si>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</si>
  <si>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</si>
  <si>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</si>
  <si>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</si>
  <si>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</si>
  <si>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</si>
  <si>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</si>
  <si>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</si>
  <si>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</si>
  <si>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</si>
  <si>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</si>
  <si>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</si>
  <si>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</si>
  <si>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</si>
  <si>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</si>
  <si>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</si>
  <si>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</si>
  <si>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</si>
  <si>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</si>
  <si>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</si>
  <si>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</si>
  <si>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</si>
  <si>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</si>
  <si>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</si>
  <si>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</si>
  <si>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</si>
  <si>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</si>
  <si>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</si>
  <si>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</si>
  <si>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</si>
  <si>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</si>
  <si>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</si>
  <si>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</si>
  <si>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</si>
  <si>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</si>
  <si>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</si>
  <si>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</si>
  <si>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</si>
  <si>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</si>
  <si>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</si>
  <si>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</si>
  <si>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</si>
  <si>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</si>
  <si>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</si>
  <si>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</si>
  <si>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</si>
  <si>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</si>
  <si>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</si>
  <si>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</si>
  <si>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</si>
  <si>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</si>
  <si>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</si>
  <si>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</si>
  <si>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</si>
  <si>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</si>
  <si>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</si>
  <si>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</si>
  <si>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</si>
  <si>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</si>
  <si>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</si>
  <si>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</si>
  <si>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</si>
  <si>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</si>
  <si>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</si>
  <si>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</si>
  <si>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</si>
  <si>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</si>
  <si>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</si>
  <si>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</si>
  <si>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</si>
  <si>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</si>
  <si>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</si>
  <si>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</si>
  <si>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</si>
  <si>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</si>
  <si>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</si>
  <si>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</si>
  <si>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</si>
  <si>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</si>
  <si>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</si>
  <si>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</si>
  <si>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</si>
  <si>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</si>
  <si>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</si>
  <si>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</si>
  <si>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</si>
  <si>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</si>
  <si>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</si>
  <si>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</si>
  <si>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</si>
  <si>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</si>
  <si>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</si>
  <si>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</si>
  <si>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</si>
  <si>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</si>
  <si>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</si>
  <si>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</si>
  <si>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</si>
  <si>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</si>
  <si>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</si>
  <si>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</si>
  <si>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</si>
  <si>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</si>
  <si>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</si>
  <si>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</si>
  <si>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</si>
  <si>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</si>
  <si>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</si>
  <si>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</si>
  <si>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</si>
  <si>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</si>
  <si>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</si>
  <si>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</si>
  <si>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</si>
  <si>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</si>
  <si>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</si>
  <si>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</si>
  <si>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</si>
  <si>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</si>
  <si>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</si>
  <si>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</si>
  <si>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</si>
  <si>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</si>
  <si>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</si>
  <si>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</si>
  <si>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</si>
  <si>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</si>
  <si>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</si>
  <si>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</si>
  <si>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</si>
  <si>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</si>
  <si>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</si>
  <si>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</si>
  <si>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</si>
  <si>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</si>
  <si>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</si>
  <si>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</si>
  <si>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</si>
  <si>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</si>
  <si>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</si>
  <si>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</si>
  <si>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</si>
  <si>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</si>
  <si>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</si>
  <si>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</si>
  <si>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</si>
  <si>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</si>
  <si>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</si>
  <si>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</si>
  <si>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</si>
  <si>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</si>
  <si>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</si>
  <si>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</si>
  <si>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</si>
  <si>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</si>
  <si>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</si>
  <si>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</si>
  <si>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</si>
  <si>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</si>
  <si>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</si>
  <si>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</si>
  <si>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</si>
  <si>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</si>
  <si>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</si>
  <si>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</si>
  <si>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</si>
  <si>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</si>
  <si>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</si>
  <si>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</si>
  <si>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</si>
  <si>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</si>
  <si>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</si>
  <si>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</si>
  <si>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</si>
  <si>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</si>
  <si>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</si>
  <si>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</si>
  <si>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</si>
  <si>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</si>
  <si>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</si>
  <si>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</si>
  <si>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</si>
  <si>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</si>
  <si>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</si>
  <si>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</si>
  <si>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</si>
  <si>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</si>
  <si>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</si>
  <si>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</si>
  <si>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</si>
  <si>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</si>
  <si>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</si>
  <si>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</si>
  <si>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</si>
  <si>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</si>
  <si>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</si>
  <si>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</si>
  <si>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</si>
  <si>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</si>
  <si>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</si>
  <si>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</si>
  <si>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</si>
  <si>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</si>
  <si>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</si>
  <si>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</si>
  <si>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</si>
  <si>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</si>
  <si>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</si>
  <si>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</si>
  <si>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</si>
  <si>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</si>
  <si>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</si>
  <si>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</si>
  <si>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</si>
  <si>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</si>
  <si>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</si>
  <si>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</si>
  <si>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</si>
  <si>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</si>
  <si>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</si>
  <si>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</si>
  <si>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</si>
  <si>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</si>
  <si>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</si>
  <si>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</si>
  <si>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</si>
  <si>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</si>
  <si>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</si>
  <si>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</si>
  <si>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</si>
  <si>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</si>
  <si>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</si>
  <si>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</si>
  <si>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</si>
  <si>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</si>
  <si>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</si>
  <si>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</si>
  <si>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</si>
  <si>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</si>
  <si>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</si>
  <si>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</si>
  <si>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</si>
  <si>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</si>
  <si>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</si>
  <si>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</si>
  <si>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</si>
  <si>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</si>
  <si>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</si>
  <si>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</si>
  <si>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</si>
  <si>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</si>
  <si>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</si>
  <si>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</si>
  <si>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</si>
  <si>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</si>
  <si>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</si>
  <si>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</si>
  <si>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</si>
  <si>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</si>
  <si>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</si>
  <si>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</si>
  <si>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</si>
  <si>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</si>
  <si>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</si>
  <si>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</si>
  <si>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</si>
  <si>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</si>
  <si>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</si>
  <si>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</si>
  <si>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</si>
  <si>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</si>
  <si>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</si>
  <si>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</si>
  <si>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</si>
  <si>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</si>
  <si>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</si>
  <si>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</si>
  <si>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</si>
  <si>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</si>
  <si>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</si>
  <si>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</si>
  <si>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</si>
  <si>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</si>
  <si>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</si>
  <si>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</si>
  <si>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</si>
  <si>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</si>
  <si>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</si>
  <si>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</si>
  <si>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</si>
  <si>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</si>
  <si>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</si>
  <si>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</si>
  <si>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</si>
  <si>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</si>
  <si>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</si>
  <si>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</si>
  <si>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</si>
  <si>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</si>
  <si>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</si>
  <si>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</si>
  <si>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</si>
  <si>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</si>
  <si>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</si>
  <si>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</si>
  <si>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</si>
  <si>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</si>
  <si>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</si>
  <si>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</si>
  <si>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</si>
  <si>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</si>
  <si>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</si>
  <si>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</si>
  <si>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</si>
  <si>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</si>
  <si>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</si>
  <si>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</si>
  <si>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</si>
  <si>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</si>
  <si>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</si>
  <si>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</si>
  <si>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</si>
  <si>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</si>
  <si>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</si>
  <si>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</si>
  <si>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</si>
  <si>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</si>
  <si>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</si>
  <si>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</si>
  <si>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</si>
  <si>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</si>
  <si>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</si>
  <si>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</si>
  <si>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</si>
  <si>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</si>
  <si>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</si>
  <si>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</si>
  <si>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</si>
  <si>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</si>
  <si>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</si>
  <si>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</si>
  <si>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</si>
  <si>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</si>
  <si>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</si>
  <si>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</si>
  <si>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</si>
  <si>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</si>
  <si>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</si>
  <si>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</si>
  <si>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</si>
  <si>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</si>
  <si>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</si>
  <si>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</si>
  <si>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</si>
  <si>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</si>
  <si>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</si>
  <si>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</si>
  <si>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</si>
  <si>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</si>
  <si>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</si>
  <si>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</si>
  <si>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</si>
  <si>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</si>
  <si>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</si>
  <si>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</si>
  <si>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</si>
  <si>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</si>
  <si>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</si>
  <si>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</si>
  <si>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</si>
  <si>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</si>
  <si>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</si>
  <si>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</si>
  <si>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</si>
  <si>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</si>
  <si>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</si>
  <si>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</si>
  <si>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</si>
  <si>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</si>
  <si>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</si>
  <si>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</si>
  <si>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</si>
  <si>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</si>
  <si>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</si>
  <si>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</si>
  <si>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</si>
  <si>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</si>
  <si>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</si>
  <si>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</si>
  <si>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</si>
  <si>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</si>
  <si>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</si>
  <si>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</si>
  <si>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</si>
  <si>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</si>
  <si>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</si>
  <si>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</si>
  <si>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</si>
  <si>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</si>
  <si>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</si>
  <si>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</si>
  <si>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</si>
  <si>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</si>
  <si>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</si>
  <si>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</si>
  <si>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</si>
  <si>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</si>
  <si>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</si>
  <si>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</si>
  <si>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</si>
  <si>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</si>
  <si>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</si>
  <si>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</si>
  <si>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</si>
  <si>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</si>
  <si>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</si>
  <si>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</si>
  <si>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</si>
  <si>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</si>
  <si>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</si>
  <si>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</si>
  <si>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</si>
  <si>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</si>
  <si>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</si>
  <si>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</si>
  <si>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</si>
  <si>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</si>
  <si>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</si>
  <si>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</si>
  <si>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</si>
  <si>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</si>
  <si>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</si>
  <si>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</si>
  <si>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</si>
  <si>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</si>
  <si>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</si>
  <si>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</si>
  <si>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</si>
  <si>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</si>
  <si>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</si>
  <si>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</si>
  <si>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</si>
  <si>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</si>
  <si>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</si>
  <si>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</si>
  <si>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</si>
  <si>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</si>
  <si>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</si>
  <si>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</si>
  <si>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</si>
  <si>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</si>
  <si>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</si>
  <si>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</si>
  <si>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</si>
  <si>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</si>
  <si>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</si>
  <si>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</si>
  <si>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</si>
  <si>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</si>
  <si>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</si>
  <si>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</si>
  <si>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</si>
  <si>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</si>
  <si>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</si>
  <si>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</si>
  <si>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</si>
  <si>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</si>
  <si>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</si>
  <si>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</si>
  <si>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</si>
  <si>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</si>
  <si>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</si>
  <si>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</si>
  <si>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</si>
  <si>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</si>
  <si>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</si>
  <si>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</si>
  <si>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</si>
  <si>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</si>
  <si>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</si>
  <si>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</si>
  <si>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</si>
  <si>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</si>
  <si>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</si>
  <si>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</si>
  <si>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</si>
  <si>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</si>
  <si>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</si>
  <si>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</si>
  <si>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</si>
  <si>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</si>
  <si>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</si>
  <si>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</si>
  <si>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</si>
  <si>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</si>
  <si>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</si>
  <si>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</si>
  <si>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</si>
  <si>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</si>
  <si>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</si>
  <si>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</si>
  <si>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</si>
  <si>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</si>
  <si>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</si>
  <si>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</si>
  <si>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</si>
  <si>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</si>
  <si>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</si>
  <si>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</si>
  <si>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</si>
  <si>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</si>
  <si>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</si>
  <si>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</si>
  <si>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</si>
  <si>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</si>
  <si>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</si>
  <si>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</si>
  <si>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</si>
  <si>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</si>
  <si>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</si>
  <si>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</si>
  <si>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</si>
  <si>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</si>
  <si>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</si>
  <si>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</si>
  <si>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</si>
  <si>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</si>
  <si>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</si>
  <si>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</si>
  <si>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</si>
  <si>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</si>
  <si>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</si>
  <si>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</si>
  <si>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</si>
  <si>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</si>
  <si>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</si>
  <si>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</si>
  <si>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</si>
  <si>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</si>
  <si>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</si>
  <si>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</si>
  <si>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</si>
  <si>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</si>
  <si>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</si>
  <si>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</si>
  <si>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</si>
  <si>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</si>
  <si>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</si>
  <si>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</si>
  <si>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</si>
  <si>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</si>
  <si>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</si>
  <si>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</si>
  <si>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</si>
  <si>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</si>
  <si>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</si>
  <si>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</si>
  <si>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</si>
  <si>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</si>
  <si>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</si>
  <si>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</si>
  <si>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</si>
  <si>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</si>
  <si>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</si>
  <si>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</si>
  <si>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</si>
  <si>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</si>
  <si>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</si>
  <si>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</si>
  <si>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</si>
  <si>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</si>
  <si>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</si>
  <si>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</si>
  <si>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</si>
  <si>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</si>
  <si>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</si>
  <si>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</si>
  <si>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</si>
  <si>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</si>
  <si>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</si>
  <si>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</si>
  <si>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</si>
  <si>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</si>
  <si>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</si>
  <si>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</si>
  <si>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</si>
  <si>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</si>
  <si>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</si>
  <si>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</si>
  <si>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</si>
  <si>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</si>
  <si>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</si>
  <si>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</si>
  <si>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</si>
  <si>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</si>
  <si>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</si>
  <si>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</si>
  <si>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</si>
  <si>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</si>
  <si>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</si>
  <si>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</si>
  <si>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</si>
  <si>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</si>
  <si>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</si>
  <si>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</si>
  <si>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</si>
  <si>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</si>
  <si>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</si>
  <si>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</si>
  <si>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</si>
  <si>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</si>
  <si>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</si>
  <si>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</si>
  <si>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</si>
  <si>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</si>
  <si>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</si>
  <si>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</si>
  <si>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</si>
  <si>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</si>
  <si>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</si>
  <si>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</si>
  <si>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</si>
  <si>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</si>
  <si>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</si>
  <si>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</si>
  <si>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</si>
  <si>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</si>
  <si>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</si>
  <si>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</si>
  <si>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</si>
  <si>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</si>
  <si>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</si>
  <si>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</si>
  <si>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</si>
  <si>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</si>
  <si>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</si>
  <si>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</si>
  <si>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</si>
  <si>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</si>
  <si>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</si>
  <si>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</si>
  <si>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</si>
  <si>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</si>
  <si>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</si>
  <si>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</si>
  <si>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</si>
  <si>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</si>
  <si>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</si>
  <si>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</si>
  <si>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</si>
  <si>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</si>
  <si>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</si>
  <si>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</si>
  <si>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</si>
  <si>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</si>
  <si>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</si>
  <si>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</si>
  <si>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</si>
  <si>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</si>
  <si>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</si>
  <si>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</si>
  <si>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</si>
  <si>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</si>
  <si>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</si>
  <si>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</si>
  <si>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</si>
  <si>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</si>
  <si>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</si>
  <si>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</si>
  <si>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</si>
  <si>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</si>
  <si>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</si>
  <si>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</si>
  <si>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</si>
  <si>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</si>
  <si>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</si>
  <si>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</si>
  <si>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</si>
  <si>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</si>
  <si>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</si>
  <si>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</si>
  <si>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</si>
  <si>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</si>
  <si>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</si>
  <si>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</si>
  <si>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</si>
  <si>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</si>
  <si>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</si>
  <si>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</si>
  <si>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</si>
  <si>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</si>
  <si>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</si>
  <si>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</si>
  <si>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</si>
  <si>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</si>
  <si>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</si>
  <si>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</si>
  <si>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</si>
  <si>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</si>
  <si>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</si>
  <si>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</si>
  <si>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</si>
  <si>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</si>
  <si>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</si>
  <si>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</si>
  <si>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</si>
  <si>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</si>
  <si>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</si>
  <si>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</si>
  <si>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</si>
  <si>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</si>
  <si>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</si>
  <si>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</si>
  <si>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</si>
  <si>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</si>
  <si>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</si>
  <si>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</si>
  <si>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</si>
  <si>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</si>
  <si>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</si>
  <si>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</si>
  <si>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</si>
  <si>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</si>
  <si>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</si>
  <si>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</si>
  <si>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</si>
  <si>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</si>
  <si>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</si>
  <si>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</si>
  <si>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</si>
  <si>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</si>
  <si>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</si>
  <si>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</si>
  <si>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</si>
  <si>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</si>
  <si>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</si>
  <si>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</si>
  <si>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</si>
  <si>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</si>
  <si>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</si>
  <si>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</si>
  <si>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</si>
  <si>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</si>
  <si>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</si>
  <si>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</si>
  <si>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</si>
  <si>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</si>
  <si>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</si>
  <si>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</si>
  <si>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</si>
  <si>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</si>
  <si>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</si>
  <si>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</si>
  <si>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</si>
  <si>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</si>
  <si>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</si>
  <si>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</si>
  <si>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</si>
  <si>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</si>
  <si>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</si>
  <si>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</si>
  <si>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</si>
  <si>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</si>
  <si>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</si>
  <si>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</si>
  <si>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</si>
  <si>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</si>
  <si>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</si>
  <si>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</si>
  <si>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</si>
  <si>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</si>
  <si>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</si>
  <si>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</si>
  <si>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</si>
  <si>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</si>
  <si>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</si>
  <si>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</si>
  <si>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</si>
  <si>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</si>
  <si>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</si>
  <si>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</si>
  <si>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</si>
  <si>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</si>
  <si>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</si>
  <si>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</si>
  <si>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</si>
  <si>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</si>
  <si>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</si>
  <si>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</si>
  <si>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</si>
  <si>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</si>
  <si>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</si>
  <si>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</si>
  <si>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</si>
  <si>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</si>
  <si>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</si>
  <si>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</si>
  <si>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</si>
  <si>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</si>
  <si>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</si>
  <si>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</si>
  <si>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</si>
  <si>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</si>
  <si>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</si>
  <si>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</si>
  <si>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</si>
  <si>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</si>
  <si>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</si>
  <si>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</si>
  <si>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</si>
  <si>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</si>
  <si>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</si>
  <si>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</si>
  <si>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</si>
  <si>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</si>
  <si>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</si>
  <si>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</si>
  <si>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</si>
  <si>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</si>
  <si>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</si>
  <si>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</si>
  <si>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</si>
  <si>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</si>
  <si>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</si>
  <si>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</si>
  <si>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</si>
  <si>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</si>
  <si>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</si>
  <si>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</si>
  <si>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</si>
  <si>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</si>
  <si>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</si>
  <si>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</si>
  <si>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</si>
  <si>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</si>
  <si>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</si>
  <si>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</si>
  <si>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</si>
  <si>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</si>
  <si>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</si>
  <si>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</si>
  <si>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</si>
  <si>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</si>
  <si>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</si>
  <si>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</si>
  <si>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</si>
  <si>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</si>
  <si>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</si>
  <si>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</si>
  <si>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</si>
  <si>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</si>
  <si>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</si>
  <si>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</si>
  <si>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</si>
  <si>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</si>
  <si>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</si>
  <si>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</si>
  <si>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</si>
  <si>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</si>
  <si>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</si>
  <si>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</si>
  <si>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</si>
  <si>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</si>
  <si>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</si>
  <si>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</si>
  <si>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</si>
  <si>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</si>
  <si>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</si>
  <si>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</si>
  <si>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</si>
  <si>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</si>
  <si>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</si>
  <si>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</si>
  <si>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</si>
  <si>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</si>
  <si>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</si>
  <si>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</si>
  <si>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</si>
  <si>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</si>
  <si>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</si>
  <si>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</si>
  <si>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</si>
  <si>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</si>
  <si>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</si>
  <si>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</si>
  <si>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</si>
  <si>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</si>
  <si>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</si>
  <si>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</si>
  <si>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</si>
  <si>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</si>
  <si>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</si>
  <si>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</si>
  <si>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</si>
  <si>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</si>
  <si>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</si>
  <si>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</si>
  <si>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</si>
  <si>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</si>
  <si>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</si>
  <si>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</si>
  <si>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</si>
  <si>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</si>
  <si>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</si>
  <si>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</si>
  <si>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</si>
  <si>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</si>
  <si>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</si>
  <si>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</si>
  <si>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</si>
  <si>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</si>
  <si>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</si>
  <si>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</si>
  <si>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</si>
  <si>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</si>
  <si>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</si>
  <si>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</si>
  <si>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</si>
  <si>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</si>
  <si>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</si>
  <si>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</si>
  <si>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</si>
  <si>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</si>
  <si>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</si>
  <si>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</si>
  <si>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</si>
  <si>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</si>
  <si>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</si>
  <si>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</si>
  <si>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</si>
  <si>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</si>
  <si>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</si>
  <si>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</si>
  <si>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</si>
  <si>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</si>
  <si>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</si>
  <si>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</si>
  <si>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</si>
  <si>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</si>
  <si>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</si>
  <si>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</si>
  <si>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</si>
  <si>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</si>
  <si>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</si>
  <si>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</si>
  <si>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</si>
  <si>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</si>
  <si>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</si>
  <si>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</si>
  <si>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</si>
  <si>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</si>
  <si>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</si>
  <si>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</si>
  <si>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</si>
  <si>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</si>
  <si>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</si>
  <si>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</si>
  <si>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</si>
  <si>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</si>
  <si>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</si>
  <si>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</si>
  <si>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</si>
  <si>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</si>
  <si>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</si>
  <si>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</si>
  <si>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</si>
  <si>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</si>
  <si>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</si>
  <si>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</si>
  <si>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</si>
  <si>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</si>
  <si>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</si>
  <si>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</si>
  <si>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</si>
  <si>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</si>
  <si>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</si>
  <si>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</si>
  <si>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</si>
  <si>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</si>
  <si>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</si>
  <si>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</si>
  <si>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</si>
  <si>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</si>
  <si>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</si>
  <si>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</si>
  <si>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</si>
  <si>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</si>
  <si>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</si>
  <si>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</si>
  <si>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</si>
  <si>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</si>
  <si>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</si>
  <si>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</si>
  <si>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</si>
  <si>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</si>
  <si>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</si>
  <si>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</si>
  <si>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</si>
  <si>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</si>
  <si>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</si>
  <si>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</si>
  <si>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</si>
  <si>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</si>
  <si>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</si>
  <si>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</si>
  <si>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</si>
  <si>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</si>
  <si>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</si>
  <si>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</si>
  <si>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</si>
  <si>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</si>
  <si>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</si>
  <si>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</si>
  <si>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</si>
  <si>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</si>
  <si>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</si>
  <si>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</si>
  <si>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</si>
  <si>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</si>
  <si>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</si>
  <si>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</si>
  <si>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</si>
  <si>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</si>
  <si>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</si>
  <si>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</si>
  <si>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</si>
  <si>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</si>
  <si>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</si>
  <si>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</si>
  <si>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</si>
  <si>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</si>
  <si>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</si>
  <si>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</si>
  <si>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</si>
  <si>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</si>
  <si>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</si>
  <si>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</si>
  <si>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</si>
  <si>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</si>
  <si>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</si>
  <si>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</si>
  <si>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</si>
  <si>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</si>
  <si>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</si>
  <si>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</si>
  <si>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</si>
  <si>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</si>
  <si>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</si>
  <si>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</si>
  <si>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</si>
  <si>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</si>
  <si>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</si>
  <si>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</si>
  <si>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</si>
  <si>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</si>
  <si>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</si>
  <si>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</si>
  <si>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</si>
  <si>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</si>
  <si>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</si>
  <si>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</si>
  <si>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</si>
  <si>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</si>
  <si>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</si>
  <si>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</si>
  <si>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</si>
  <si>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</si>
  <si>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</si>
  <si>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</si>
  <si>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</si>
  <si>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</si>
  <si>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</si>
  <si>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</si>
  <si>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</si>
  <si>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</si>
  <si>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</si>
  <si>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</si>
  <si>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</si>
  <si>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</si>
  <si>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</si>
  <si>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</si>
  <si>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</si>
  <si>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</si>
  <si>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</si>
  <si>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</si>
  <si>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</si>
  <si>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</si>
  <si>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</si>
  <si>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</si>
  <si>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</si>
  <si>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</si>
  <si>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</si>
  <si>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</si>
  <si>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</si>
  <si>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</si>
  <si>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</si>
  <si>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</si>
  <si>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</si>
  <si>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</si>
  <si>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</si>
  <si>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</si>
  <si>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</si>
  <si>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</si>
  <si>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</si>
  <si>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</si>
  <si>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</si>
  <si>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</si>
  <si>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</si>
  <si>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</si>
  <si>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</si>
  <si>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</si>
  <si>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</si>
  <si>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</si>
  <si>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</si>
  <si>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</si>
  <si>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</si>
  <si>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</si>
  <si>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</si>
  <si>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</si>
  <si>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</si>
  <si>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</si>
  <si>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</si>
  <si>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</si>
  <si>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</si>
  <si>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</si>
  <si>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</si>
  <si>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</si>
  <si>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</si>
  <si>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</si>
  <si>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</si>
  <si>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</si>
  <si>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</si>
  <si>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</si>
  <si>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</si>
  <si>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</si>
  <si>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</si>
  <si>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</si>
  <si>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</si>
  <si>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</si>
  <si>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</si>
  <si>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</si>
  <si>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</si>
  <si>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</si>
  <si>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</si>
  <si>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</si>
  <si>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</si>
  <si>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</si>
  <si>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</si>
  <si>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</si>
  <si>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</si>
  <si>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</si>
  <si>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</si>
  <si>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</si>
  <si>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</si>
  <si>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</si>
  <si>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</si>
  <si>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</si>
  <si>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</si>
  <si>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</si>
  <si>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</si>
  <si>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</si>
  <si>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</si>
  <si>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</si>
  <si>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</si>
  <si>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</si>
  <si>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</si>
  <si>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</si>
  <si>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</si>
  <si>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</si>
  <si>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</si>
  <si>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</si>
  <si>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</si>
  <si>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</si>
  <si>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</si>
  <si>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</si>
  <si>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</si>
  <si>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</si>
  <si>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</si>
  <si>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</si>
  <si>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</si>
  <si>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</si>
  <si>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</si>
  <si>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</si>
  <si>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</si>
  <si>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</si>
  <si>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</si>
  <si>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</si>
  <si>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</si>
  <si>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</si>
  <si>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</si>
  <si>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</si>
  <si>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</si>
  <si>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</si>
  <si>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</si>
  <si>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</si>
  <si>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</si>
  <si>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</si>
  <si>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</si>
  <si>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</si>
  <si>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</si>
  <si>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</si>
  <si>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</si>
  <si>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</si>
  <si>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</si>
  <si>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</si>
  <si>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</si>
  <si>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</si>
  <si>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</si>
  <si>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</si>
  <si>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</si>
  <si>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</si>
  <si>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</si>
  <si>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</si>
  <si>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</si>
  <si>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</si>
  <si>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</si>
  <si>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</si>
  <si>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</si>
  <si>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</si>
  <si>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</si>
  <si>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</si>
  <si>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</si>
  <si>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</si>
  <si>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</si>
  <si>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</si>
  <si>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</si>
  <si>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</si>
  <si>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</si>
  <si>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</si>
  <si>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</si>
  <si>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</si>
  <si>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</si>
  <si>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</si>
  <si>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</si>
  <si>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</si>
  <si>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</si>
  <si>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</si>
  <si>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</si>
  <si>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</si>
  <si>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</si>
  <si>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</si>
  <si>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</si>
  <si>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</si>
  <si>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</si>
  <si>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</si>
  <si>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</si>
  <si>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</si>
  <si>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</si>
  <si>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</si>
  <si>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</si>
  <si>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</si>
  <si>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</si>
  <si>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</si>
  <si>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</si>
  <si>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</si>
  <si>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</si>
  <si>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</si>
  <si>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</si>
  <si>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</si>
  <si>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</si>
  <si>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</si>
  <si>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</si>
  <si>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</si>
  <si>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</si>
  <si>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</si>
  <si>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</si>
  <si>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</si>
  <si>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</si>
  <si>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</si>
  <si>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</si>
  <si>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</si>
  <si>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</si>
  <si>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</si>
  <si>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</si>
  <si>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</si>
  <si>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</si>
  <si>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</si>
  <si>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</si>
  <si>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</si>
  <si>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</si>
  <si>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</si>
  <si>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</si>
  <si>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</si>
  <si>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</si>
  <si>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</si>
  <si>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</si>
  <si>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</si>
  <si>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</si>
  <si>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</si>
  <si>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</si>
  <si>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</si>
  <si>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</si>
  <si>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</si>
  <si>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</si>
  <si>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</si>
  <si>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</si>
  <si>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</si>
  <si>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</si>
  <si>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</si>
  <si>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</si>
  <si>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</si>
  <si>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</si>
  <si>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</si>
  <si>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</si>
  <si>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</si>
  <si>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</si>
  <si>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</si>
  <si>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</si>
  <si>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</si>
  <si>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</si>
  <si>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</si>
  <si>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</si>
  <si>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</si>
  <si>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</si>
  <si>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</si>
  <si>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</si>
  <si>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</si>
  <si>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</si>
  <si>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</si>
  <si>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</si>
  <si>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</si>
  <si>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</si>
  <si>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</si>
  <si>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</si>
  <si>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</si>
  <si>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</si>
  <si>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</si>
  <si>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</si>
  <si>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</si>
  <si>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</si>
  <si>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</si>
  <si>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</si>
  <si>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</si>
  <si>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</si>
  <si>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</si>
  <si>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</si>
  <si>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</si>
  <si>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</si>
  <si>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</si>
  <si>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</si>
  <si>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</si>
  <si>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</si>
  <si>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</si>
  <si>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</si>
  <si>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</si>
  <si>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</si>
  <si>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</si>
  <si>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</si>
  <si>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</si>
  <si>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</si>
  <si>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</si>
  <si>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</si>
  <si>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</si>
  <si>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</si>
  <si>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</si>
  <si>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</si>
  <si>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</si>
  <si>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</si>
  <si>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</si>
  <si>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</si>
  <si>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</si>
  <si>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</si>
  <si>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</si>
  <si>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</si>
  <si>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</si>
  <si>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</si>
  <si>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</si>
  <si>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</si>
  <si>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</si>
  <si>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</si>
  <si>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</si>
  <si>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</si>
  <si>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</si>
  <si>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</si>
  <si>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</si>
  <si>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</si>
  <si>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</si>
  <si>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</si>
  <si>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</si>
  <si>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</si>
  <si>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</si>
  <si>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</si>
  <si>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</si>
  <si>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</si>
  <si>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</si>
  <si>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</si>
  <si>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</si>
  <si>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</si>
  <si>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</si>
  <si>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</si>
  <si>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</si>
  <si>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</si>
  <si>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</si>
  <si>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</si>
  <si>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</si>
  <si>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</si>
  <si>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</si>
  <si>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</si>
  <si>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</si>
  <si>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</si>
  <si>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</si>
  <si>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</si>
  <si>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</si>
  <si>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</si>
  <si>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</si>
  <si>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</si>
  <si>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</si>
  <si>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</si>
  <si>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</si>
  <si>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</si>
  <si>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</si>
  <si>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</si>
  <si>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</si>
  <si>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</si>
  <si>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</si>
  <si>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</si>
  <si>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</si>
  <si>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</si>
  <si>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</si>
  <si>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</si>
  <si>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</si>
  <si>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</si>
  <si>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</si>
  <si>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</si>
  <si>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</si>
  <si>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</si>
  <si>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</si>
  <si>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</si>
  <si>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</si>
  <si>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</si>
  <si>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</si>
  <si>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</si>
  <si>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</si>
  <si>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</si>
  <si>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</si>
  <si>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</si>
  <si>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</si>
  <si>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</si>
  <si>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</si>
  <si>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</si>
  <si>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</si>
  <si>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</si>
  <si>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</si>
  <si>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</si>
  <si>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</si>
  <si>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</si>
  <si>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</si>
  <si>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</si>
  <si>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</si>
  <si>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</si>
  <si>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</si>
  <si>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</si>
  <si>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</si>
  <si>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</si>
  <si>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</si>
  <si>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</si>
  <si>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</si>
  <si>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</si>
  <si>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</si>
  <si>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</si>
  <si>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</si>
  <si>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</si>
  <si>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</si>
  <si>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</si>
  <si>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</si>
  <si>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</si>
  <si>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</si>
  <si>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</si>
  <si>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</si>
  <si>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</si>
  <si>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</si>
  <si>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</si>
  <si>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</si>
  <si>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</si>
  <si>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</si>
  <si>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</si>
  <si>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</si>
  <si>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</si>
  <si>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</si>
  <si>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</si>
  <si>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</si>
  <si>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</si>
  <si>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</si>
  <si>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</si>
  <si>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</si>
  <si>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</si>
  <si>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</si>
  <si>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</si>
  <si>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</si>
  <si>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</si>
  <si>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</si>
  <si>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</si>
  <si>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</si>
  <si>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</si>
  <si>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</si>
  <si>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</si>
  <si>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</si>
  <si>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</si>
  <si>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</si>
  <si>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</si>
  <si>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</si>
  <si>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</si>
  <si>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</si>
  <si>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</si>
  <si>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</si>
  <si>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</si>
  <si>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</si>
  <si>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</si>
  <si>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</si>
  <si>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</si>
  <si>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</si>
  <si>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</si>
  <si>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</si>
  <si>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</si>
  <si>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</si>
  <si>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</si>
  <si>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</si>
  <si>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</si>
  <si>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</si>
  <si>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</si>
  <si>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</si>
  <si>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</si>
  <si>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</si>
  <si>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</si>
  <si>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</si>
  <si>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</si>
  <si>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</si>
  <si>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</si>
  <si>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</si>
  <si>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</si>
  <si>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</si>
  <si>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</si>
  <si>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</si>
  <si>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</si>
  <si>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</si>
  <si>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</si>
  <si>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</si>
  <si>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</si>
  <si>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</si>
  <si>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</si>
  <si>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</si>
  <si>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</si>
  <si>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</si>
  <si>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</si>
  <si>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</si>
  <si>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</si>
  <si>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</si>
  <si>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</si>
  <si>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</si>
  <si>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</si>
  <si>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</si>
  <si>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</si>
  <si>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</si>
  <si>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</si>
  <si>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</si>
  <si>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</si>
  <si>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</si>
  <si>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</si>
  <si>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</si>
  <si>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</si>
  <si>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</si>
  <si>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</si>
  <si>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</si>
  <si>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</si>
  <si>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</si>
  <si>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</si>
  <si>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</si>
  <si>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</si>
  <si>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</si>
  <si>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</si>
  <si>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</si>
  <si>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</si>
  <si>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</si>
  <si>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</si>
  <si>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</si>
  <si>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</si>
  <si>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</si>
  <si>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</si>
  <si>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</si>
  <si>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</si>
  <si>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</si>
  <si>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</si>
  <si>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</si>
  <si>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</si>
  <si>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</si>
  <si>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</si>
  <si>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</si>
  <si>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</si>
  <si>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</si>
  <si>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</si>
  <si>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</si>
  <si>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</si>
  <si>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</si>
  <si>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</si>
  <si>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</si>
  <si>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</si>
  <si>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</si>
  <si>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</si>
  <si>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</si>
  <si>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</si>
  <si>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</si>
  <si>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</si>
  <si>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</si>
  <si>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</si>
  <si>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</si>
  <si>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</si>
  <si>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</si>
  <si>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</si>
  <si>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</si>
  <si>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</si>
  <si>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</si>
  <si>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</si>
  <si>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</si>
  <si>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</si>
  <si>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</si>
  <si>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</si>
  <si>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</si>
  <si>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</si>
  <si>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</si>
  <si>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</si>
  <si>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</si>
  <si>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</si>
  <si>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</si>
  <si>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</si>
  <si>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</si>
  <si>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</si>
  <si>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</si>
  <si>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</si>
  <si>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</si>
  <si>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</si>
  <si>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</si>
  <si>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</si>
  <si>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</si>
  <si>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</si>
  <si>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</si>
  <si>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</si>
  <si>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</si>
  <si>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</si>
  <si>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</si>
  <si>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</si>
  <si>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</si>
  <si>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</si>
  <si>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</si>
  <si>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</si>
  <si>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</si>
  <si>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</si>
  <si>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</si>
  <si>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</si>
  <si>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</si>
  <si>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</si>
  <si>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</si>
  <si>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</si>
  <si>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</si>
  <si>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</si>
  <si>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</si>
  <si>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</si>
  <si>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</si>
  <si>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</si>
  <si>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</si>
  <si>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</si>
  <si>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</si>
  <si>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</si>
  <si>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</si>
  <si>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</si>
  <si>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</si>
  <si>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</si>
  <si>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</si>
  <si>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</si>
  <si>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</si>
  <si>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</si>
  <si>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</si>
  <si>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</si>
  <si>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</si>
  <si>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</si>
  <si>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</si>
  <si>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</si>
  <si>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</si>
  <si>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</si>
  <si>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</si>
  <si>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</si>
  <si>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</si>
  <si>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</si>
  <si>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</si>
  <si>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</si>
  <si>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</si>
  <si>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</si>
  <si>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</si>
  <si>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</si>
  <si>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</si>
  <si>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</si>
  <si>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</si>
  <si>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</si>
  <si>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</si>
  <si>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</si>
  <si>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</si>
  <si>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</si>
  <si>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</si>
  <si>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</si>
  <si>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</si>
  <si>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</si>
  <si>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</si>
  <si>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</si>
  <si>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</si>
  <si>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</si>
  <si>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</si>
  <si>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</si>
  <si>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</si>
  <si>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</si>
  <si>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</si>
  <si>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</si>
  <si>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</si>
  <si>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</si>
  <si>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</si>
  <si>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</si>
  <si>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</si>
  <si>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</si>
  <si>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</si>
  <si>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</si>
  <si>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</si>
  <si>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</si>
  <si>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</si>
  <si>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</si>
  <si>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</si>
  <si>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</si>
  <si>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</si>
  <si>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</si>
  <si>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</si>
  <si>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</si>
  <si>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</si>
  <si>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</si>
  <si>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</si>
  <si>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</si>
  <si>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</si>
  <si>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</si>
  <si>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</si>
  <si>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</si>
  <si>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</si>
  <si>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</si>
  <si>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</si>
  <si>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</si>
  <si>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</si>
  <si>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</si>
  <si>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</si>
  <si>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</si>
  <si>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</si>
  <si>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</si>
  <si>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</si>
  <si>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</si>
  <si>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</si>
  <si>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</si>
  <si>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</si>
  <si>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</si>
  <si>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</si>
  <si>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</si>
  <si>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</si>
  <si>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</si>
  <si>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</si>
  <si>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</si>
  <si>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</si>
  <si>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</si>
  <si>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</si>
  <si>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</si>
  <si>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</si>
  <si>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</si>
  <si>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</si>
  <si>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</si>
  <si>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</si>
  <si>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</si>
  <si>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</si>
  <si>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</si>
  <si>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</si>
  <si>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</si>
  <si>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</si>
  <si>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</si>
  <si>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</si>
  <si>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</si>
  <si>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</si>
  <si>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</si>
  <si>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</si>
  <si>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</si>
  <si>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</si>
  <si>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</si>
  <si>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</si>
  <si>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</si>
  <si>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</si>
  <si>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</si>
  <si>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</si>
  <si>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</si>
  <si>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</si>
  <si>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</si>
  <si>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</si>
  <si>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</si>
  <si>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</si>
  <si>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</si>
  <si>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</si>
  <si>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</si>
  <si>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</si>
  <si>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</si>
  <si>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</si>
  <si>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</si>
  <si>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</si>
  <si>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</si>
  <si>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</si>
  <si>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</si>
  <si>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</si>
  <si>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</si>
  <si>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</si>
  <si>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</si>
  <si>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</si>
  <si>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</si>
  <si>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</si>
  <si>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</si>
  <si>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</si>
  <si>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</si>
  <si>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</si>
  <si>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</si>
  <si>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</si>
  <si>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</si>
  <si>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</si>
  <si>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</si>
  <si>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</si>
  <si>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</si>
  <si>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</si>
  <si>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</si>
  <si>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</si>
  <si>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</si>
  <si>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</si>
  <si>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</si>
  <si>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</si>
  <si>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</si>
  <si>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</si>
  <si>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</si>
  <si>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</si>
  <si>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</si>
  <si>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</si>
  <si>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</si>
  <si>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</si>
  <si>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</si>
  <si>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</si>
  <si>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</si>
  <si>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</si>
  <si>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</si>
  <si>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</si>
  <si>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</si>
  <si>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</si>
  <si>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</si>
  <si>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</si>
  <si>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</si>
  <si>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</si>
  <si>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</si>
  <si>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</si>
  <si>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</si>
  <si>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</si>
  <si>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</si>
  <si>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</si>
  <si>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</si>
  <si>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</si>
  <si>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</si>
  <si>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</si>
  <si>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</si>
  <si>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</si>
  <si>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</si>
  <si>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</si>
  <si>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</si>
  <si>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</si>
  <si>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</si>
  <si>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</si>
  <si>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</si>
  <si>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</si>
  <si>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</si>
  <si>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</si>
  <si>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</si>
  <si>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</si>
  <si>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</si>
  <si>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</si>
  <si>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</si>
  <si>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</si>
  <si>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</si>
  <si>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</si>
  <si>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</si>
  <si>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</si>
  <si>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</si>
  <si>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</si>
  <si>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</si>
  <si>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</si>
  <si>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</si>
  <si>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</si>
  <si>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</si>
  <si>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</si>
  <si>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</si>
  <si>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</si>
  <si>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</si>
  <si>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</si>
  <si>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</si>
  <si>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</si>
  <si>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</si>
  <si>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</si>
  <si>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</si>
  <si>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</si>
  <si>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</si>
  <si>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</si>
  <si>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</si>
  <si>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</si>
  <si>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</si>
  <si>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</si>
  <si>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</si>
  <si>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</si>
  <si>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</si>
  <si>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</si>
  <si>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</si>
  <si>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</si>
  <si>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</si>
  <si>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</si>
  <si>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</si>
  <si>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</si>
  <si>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</si>
  <si>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</si>
  <si>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</si>
  <si>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</si>
  <si>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</si>
  <si>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</si>
  <si>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</si>
  <si>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</si>
  <si>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</si>
  <si>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</si>
  <si>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</si>
  <si>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</si>
  <si>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</si>
  <si>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</si>
  <si>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</si>
  <si>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</si>
  <si>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</si>
  <si>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</si>
  <si>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</si>
  <si>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</si>
  <si>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</si>
  <si>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</si>
  <si>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</si>
  <si>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</si>
  <si>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</si>
  <si>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</si>
  <si>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</si>
  <si>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</si>
  <si>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</si>
  <si>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</si>
  <si>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</si>
  <si>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</si>
  <si>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</si>
  <si>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</si>
  <si>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</si>
  <si>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</si>
  <si>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</si>
  <si>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</si>
  <si>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</si>
  <si>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</si>
  <si>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</si>
  <si>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</si>
  <si>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</si>
  <si>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</si>
  <si>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</si>
  <si>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</si>
  <si>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</si>
  <si>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</si>
  <si>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</si>
  <si>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</si>
  <si>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</si>
  <si>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</si>
  <si>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</si>
  <si>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</si>
  <si>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</si>
  <si>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</si>
  <si>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</si>
  <si>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</si>
  <si>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</si>
  <si>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</si>
  <si>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</si>
  <si>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</si>
  <si>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</si>
  <si>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</si>
  <si>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</si>
  <si>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</si>
  <si>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</si>
  <si>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</si>
  <si>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</si>
  <si>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</si>
  <si>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</si>
  <si>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</si>
  <si>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</si>
  <si>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</si>
  <si>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</si>
  <si>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</si>
  <si>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</si>
  <si>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</si>
  <si>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</si>
  <si>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</si>
  <si>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</si>
  <si>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</si>
  <si>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</si>
  <si>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</si>
  <si>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</si>
  <si>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</si>
  <si>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</si>
  <si>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</si>
  <si>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</si>
  <si>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</si>
  <si>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</si>
  <si>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</si>
  <si>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</si>
  <si>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</si>
  <si>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</si>
  <si>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</si>
  <si>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</si>
  <si>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</si>
  <si>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</si>
  <si>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</si>
  <si>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</si>
  <si>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</si>
  <si>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</si>
  <si>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</si>
  <si>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</si>
  <si>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</si>
  <si>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</si>
  <si>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</si>
  <si>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</si>
  <si>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</si>
  <si>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</si>
  <si>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</si>
  <si>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</si>
  <si>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</si>
  <si>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</si>
  <si>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</si>
  <si>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</si>
  <si>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</si>
  <si>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</si>
  <si>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</si>
  <si>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</si>
  <si>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</si>
  <si>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</si>
  <si>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</si>
  <si>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</si>
  <si>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</si>
  <si>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</si>
  <si>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</si>
  <si>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</si>
  <si>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</si>
  <si>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</si>
  <si>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</si>
  <si>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</si>
  <si>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</si>
  <si>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</si>
  <si>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</si>
  <si>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</si>
  <si>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</si>
  <si>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</si>
  <si>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</si>
  <si>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</si>
  <si>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</si>
  <si>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</si>
  <si>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</si>
  <si>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</si>
  <si>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</si>
  <si>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</si>
  <si>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</si>
  <si>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</si>
  <si>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</si>
  <si>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</si>
  <si>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</si>
  <si>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</si>
  <si>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</si>
  <si>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</si>
  <si>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</si>
  <si>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</si>
  <si>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</si>
  <si>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</si>
  <si>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</si>
  <si>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</si>
  <si>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</si>
  <si>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</si>
  <si>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</si>
  <si>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</si>
  <si>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</si>
  <si>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</si>
  <si>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</si>
  <si>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</si>
  <si>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</si>
  <si>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</si>
  <si>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</si>
  <si>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</si>
  <si>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</si>
  <si>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</si>
  <si>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</si>
  <si>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</si>
  <si>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</si>
  <si>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</si>
  <si>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</si>
  <si>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</si>
  <si>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</si>
  <si>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</si>
  <si>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</si>
  <si>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</si>
  <si>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</si>
  <si>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</si>
  <si>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</si>
  <si>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</si>
  <si>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</si>
  <si>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</si>
  <si>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</si>
  <si>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</si>
  <si>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</si>
  <si>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</si>
  <si>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</si>
  <si>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</si>
  <si>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</si>
  <si>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</si>
  <si>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</si>
  <si>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</si>
  <si>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</si>
  <si>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</si>
  <si>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</si>
  <si>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</si>
  <si>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</si>
  <si>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</si>
  <si>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</si>
  <si>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</si>
  <si>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</si>
  <si>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</si>
  <si>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</si>
  <si>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</si>
  <si>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</si>
  <si>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</si>
  <si>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</si>
  <si>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</si>
  <si>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</si>
  <si>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</si>
  <si>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</si>
  <si>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</si>
  <si>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</si>
  <si>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</si>
  <si>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</si>
  <si>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</si>
  <si>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</si>
  <si>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</si>
  <si>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</si>
  <si>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</si>
  <si>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</si>
  <si>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</si>
  <si>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</si>
  <si>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</si>
  <si>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</si>
  <si>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</si>
  <si>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</si>
  <si>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</si>
  <si>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</si>
  <si>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</si>
  <si>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</si>
  <si>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</si>
  <si>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</si>
  <si>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</si>
  <si>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</si>
  <si>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</si>
  <si>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</si>
  <si>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</si>
  <si>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</si>
  <si>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</si>
  <si>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</si>
  <si>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</si>
  <si>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</si>
  <si>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</si>
  <si>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</si>
  <si>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</si>
  <si>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</si>
  <si>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</si>
  <si>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</si>
  <si>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</si>
  <si>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</si>
  <si>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</si>
  <si>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</si>
  <si>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</si>
  <si>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</si>
  <si>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</si>
  <si>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</si>
  <si>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</si>
  <si>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</si>
  <si>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</si>
  <si>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</si>
  <si>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</si>
  <si>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</si>
  <si>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</si>
  <si>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</si>
  <si>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</si>
  <si>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</si>
  <si>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</si>
  <si>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</si>
  <si>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</si>
  <si>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</si>
  <si>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</si>
  <si>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</si>
  <si>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</si>
  <si>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</si>
  <si>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</si>
  <si>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</si>
  <si>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</si>
  <si>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</si>
  <si>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</si>
  <si>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</si>
  <si>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</si>
  <si>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</si>
  <si>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</si>
  <si>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</si>
  <si>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</si>
  <si>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</si>
  <si>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</si>
  <si>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</si>
  <si>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</si>
  <si>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</si>
  <si>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</si>
  <si>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</si>
  <si>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</si>
  <si>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</si>
  <si>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</si>
  <si>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</si>
  <si>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</si>
  <si>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</si>
  <si>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</si>
  <si>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</si>
  <si>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</si>
  <si>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</si>
  <si>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</si>
  <si>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</si>
  <si>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</si>
  <si>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</si>
  <si>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</si>
  <si>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</si>
  <si>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</si>
  <si>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</si>
  <si>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</si>
  <si>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</si>
  <si>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</si>
  <si>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</si>
  <si>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</si>
  <si>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</si>
  <si>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</si>
  <si>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</si>
  <si>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</si>
  <si>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</si>
  <si>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</si>
  <si>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</si>
  <si>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</si>
  <si>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</si>
  <si>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</si>
  <si>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</si>
  <si>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</si>
  <si>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</si>
  <si>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</si>
  <si>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</si>
  <si>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</si>
  <si>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</si>
  <si>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</si>
  <si>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</si>
  <si>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</si>
  <si>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</si>
  <si>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</si>
  <si>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</si>
  <si>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</si>
  <si>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</si>
  <si>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</si>
  <si>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</si>
  <si>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</si>
  <si>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</si>
  <si>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</si>
  <si>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</si>
  <si>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</si>
  <si>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</si>
  <si>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</si>
  <si>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</si>
  <si>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</si>
  <si>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</si>
  <si>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</si>
  <si>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</si>
  <si>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</si>
  <si>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</si>
  <si>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</si>
  <si>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</si>
  <si>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</si>
  <si>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</si>
  <si>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</si>
  <si>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</si>
  <si>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</si>
  <si>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</si>
  <si>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</si>
  <si>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</si>
  <si>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</si>
  <si>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</si>
  <si>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</si>
  <si>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</si>
  <si>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</si>
  <si>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</si>
  <si>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</si>
  <si>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</si>
  <si>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</si>
  <si>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</si>
  <si>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</si>
  <si>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</si>
  <si>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</si>
  <si>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</si>
  <si>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</si>
  <si>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</si>
  <si>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</si>
  <si>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</si>
  <si>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</si>
  <si>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</si>
  <si>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</si>
  <si>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</si>
  <si>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</si>
  <si>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</si>
  <si>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</si>
  <si>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</si>
  <si>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</si>
  <si>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</si>
  <si>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</si>
  <si>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</si>
  <si>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</si>
  <si>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</si>
  <si>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</si>
  <si>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</si>
  <si>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</si>
  <si>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</si>
  <si>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</si>
  <si>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</si>
  <si>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</si>
  <si>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</si>
  <si>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</si>
  <si>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</si>
  <si>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</si>
  <si>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</si>
  <si>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</si>
  <si>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</si>
  <si>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</si>
  <si>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</si>
  <si>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</si>
  <si>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</si>
  <si>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</si>
  <si>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</si>
  <si>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</si>
  <si>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</si>
  <si>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</si>
  <si>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</si>
  <si>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</si>
  <si>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</si>
  <si>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</si>
  <si>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</si>
  <si>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</si>
  <si>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</si>
  <si>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</si>
  <si>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</si>
  <si>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</si>
  <si>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</si>
  <si>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</si>
  <si>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</si>
  <si>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</si>
  <si>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</si>
  <si>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</si>
  <si>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</si>
  <si>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</si>
  <si>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</si>
  <si>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</si>
  <si>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</si>
  <si>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</si>
  <si>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</si>
  <si>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</si>
  <si>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</si>
  <si>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</si>
  <si>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</si>
  <si>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</si>
  <si>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</si>
  <si>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</si>
  <si>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</si>
  <si>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</si>
  <si>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</si>
  <si>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</si>
  <si>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</si>
  <si>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</si>
  <si>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</si>
  <si>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</si>
  <si>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</si>
  <si>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</si>
  <si>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</si>
  <si>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</si>
  <si>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</si>
  <si>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</si>
  <si>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</si>
  <si>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</si>
  <si>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</si>
  <si>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</si>
  <si>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</si>
  <si>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</si>
  <si>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</si>
  <si>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</si>
  <si>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</si>
  <si>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</si>
  <si>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</si>
  <si>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</si>
  <si>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</si>
  <si>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</si>
  <si>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</si>
  <si>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</si>
  <si>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</si>
  <si>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</si>
  <si>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</si>
  <si>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</si>
  <si>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</si>
  <si>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</si>
  <si>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</si>
  <si>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</si>
  <si>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</si>
  <si>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</si>
  <si>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</si>
  <si>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</si>
  <si>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</si>
  <si>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</si>
  <si>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</si>
  <si>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</si>
  <si>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</si>
  <si>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</si>
  <si>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</si>
  <si>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</si>
  <si>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</si>
  <si>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</si>
  <si>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</si>
  <si>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</si>
  <si>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</si>
  <si>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</si>
  <si>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</si>
  <si>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</si>
  <si>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</si>
  <si>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</si>
  <si>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</si>
  <si>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</si>
  <si>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</si>
  <si>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</si>
  <si>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</si>
  <si>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</si>
  <si>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</si>
  <si>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</si>
  <si>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</si>
  <si>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</si>
  <si>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</si>
  <si>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</si>
  <si>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</si>
  <si>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</si>
  <si>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</si>
  <si>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</si>
  <si>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</si>
  <si>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</si>
  <si>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</si>
  <si>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</si>
  <si>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</si>
  <si>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</si>
  <si>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</si>
  <si>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</si>
  <si>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</si>
  <si>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</si>
  <si>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</si>
  <si>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</si>
  <si>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</si>
  <si>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</si>
  <si>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</si>
  <si>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</si>
  <si>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</si>
  <si>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</si>
  <si>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</si>
  <si>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</si>
  <si>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</si>
  <si>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</si>
  <si>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</si>
  <si>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</si>
  <si>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</si>
  <si>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</si>
  <si>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</si>
  <si>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</si>
  <si>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</si>
  <si>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</si>
  <si>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</si>
  <si>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</si>
  <si>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</si>
  <si>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</si>
  <si>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</si>
  <si>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</si>
  <si>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</si>
  <si>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</si>
  <si>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</si>
  <si>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</si>
  <si>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</si>
  <si>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</si>
  <si>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</si>
  <si>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</si>
  <si>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</si>
  <si>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</si>
  <si>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</si>
  <si>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</si>
  <si>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</si>
  <si>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</si>
  <si>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</si>
  <si>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</si>
  <si>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</si>
  <si>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</si>
  <si>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</si>
  <si>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</si>
  <si>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</si>
  <si>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</si>
  <si>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</si>
  <si>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</si>
  <si>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</si>
  <si>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</si>
  <si>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</si>
  <si>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</si>
  <si>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</si>
  <si>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</si>
  <si>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</si>
  <si>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</si>
  <si>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</si>
  <si>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</si>
  <si>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</si>
  <si>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</si>
  <si>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</si>
  <si>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</si>
  <si>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</si>
  <si>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</si>
  <si>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</si>
  <si>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</si>
  <si>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</si>
  <si>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</si>
  <si>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</si>
  <si>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</si>
  <si>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</si>
  <si>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</si>
  <si>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</si>
  <si>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</si>
  <si>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</si>
  <si>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</si>
  <si>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</si>
  <si>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</si>
  <si>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</si>
  <si>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</si>
  <si>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</si>
  <si>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</si>
  <si>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</si>
  <si>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</si>
  <si>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</si>
  <si>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</si>
  <si>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</si>
  <si>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</si>
  <si>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</si>
  <si>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</si>
  <si>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</si>
  <si>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</si>
  <si>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</si>
  <si>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</si>
  <si>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</si>
  <si>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</si>
  <si>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</si>
  <si>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</si>
  <si>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</si>
  <si>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</si>
  <si>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</si>
  <si>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</si>
  <si>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</si>
  <si>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</si>
  <si>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</si>
  <si>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</si>
  <si>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</si>
  <si>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</si>
  <si>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</si>
  <si>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</si>
  <si>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</si>
  <si>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</si>
  <si>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</si>
  <si>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</si>
  <si>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</si>
  <si>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</si>
  <si>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</si>
  <si>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</si>
  <si>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</si>
  <si>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</si>
  <si>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</si>
  <si>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</si>
  <si>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</si>
  <si>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</si>
  <si>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</si>
  <si>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</si>
  <si>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</si>
  <si>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</si>
  <si>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</si>
  <si>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</si>
  <si>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</si>
  <si>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</si>
  <si>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</si>
  <si>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</si>
  <si>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</si>
  <si>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</si>
  <si>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</si>
  <si>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</si>
  <si>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</si>
  <si>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</si>
  <si>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</si>
  <si>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</si>
  <si>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</si>
  <si>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</si>
  <si>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</si>
  <si>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</si>
  <si>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</si>
  <si>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</si>
  <si>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</si>
  <si>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</si>
  <si>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</si>
  <si>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</si>
  <si>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</si>
  <si>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</si>
  <si>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</si>
  <si>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</si>
  <si>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</si>
  <si>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</si>
  <si>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</si>
  <si>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</si>
  <si>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</si>
  <si>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</si>
  <si>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</si>
  <si>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</si>
  <si>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</si>
  <si>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</si>
  <si>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</si>
  <si>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</si>
  <si>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</si>
  <si>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</si>
  <si>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</si>
  <si>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</si>
  <si>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</si>
  <si>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</si>
  <si>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</si>
  <si>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</si>
  <si>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</si>
  <si>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</si>
  <si>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</si>
  <si>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</si>
  <si>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</si>
  <si>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</si>
  <si>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</si>
  <si>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</si>
  <si>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</si>
  <si>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</si>
  <si>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</si>
  <si>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</si>
  <si>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</si>
  <si>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</si>
  <si>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</si>
  <si>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</si>
  <si>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</si>
  <si>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</si>
  <si>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</si>
  <si>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</si>
  <si>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</si>
  <si>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</si>
  <si>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</si>
  <si>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</si>
  <si>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</si>
  <si>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</si>
  <si>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</si>
  <si>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</si>
  <si>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</si>
  <si>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</si>
  <si>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</si>
  <si>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</si>
  <si>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</si>
  <si>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</si>
  <si>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</si>
  <si>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</si>
  <si>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</si>
  <si>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</si>
  <si>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</si>
  <si>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</si>
  <si>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</si>
  <si>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</si>
  <si>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</si>
  <si>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</si>
  <si>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</si>
  <si>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</si>
  <si>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</si>
  <si>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</si>
  <si>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</si>
  <si>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</si>
  <si>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</si>
  <si>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</si>
  <si>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</si>
  <si>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</si>
  <si>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</si>
  <si>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</si>
  <si>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</si>
  <si>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</si>
  <si>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</si>
  <si>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</si>
  <si>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</si>
  <si>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</si>
  <si>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</si>
  <si>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</si>
  <si>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</si>
  <si>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</si>
  <si>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</si>
  <si>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</si>
  <si>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</si>
  <si>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</si>
  <si>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</si>
  <si>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</si>
  <si>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</si>
  <si>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</si>
  <si>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</si>
  <si>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</si>
  <si>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</si>
  <si>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</si>
  <si>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</si>
  <si>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</si>
  <si>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</si>
  <si>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</si>
  <si>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</si>
  <si>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</si>
  <si>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</si>
  <si>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</si>
  <si>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</si>
  <si>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</si>
  <si>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</si>
  <si>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</si>
  <si>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</si>
  <si>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</si>
  <si>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</si>
  <si>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</si>
  <si>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</si>
  <si>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</si>
  <si>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</si>
  <si>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</si>
  <si>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</si>
  <si>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</si>
  <si>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</si>
  <si>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</si>
  <si>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</si>
  <si>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</si>
  <si>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</si>
  <si>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</si>
  <si>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</si>
  <si>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</si>
  <si>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</si>
  <si>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</si>
  <si>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</si>
  <si>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</si>
  <si>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</si>
  <si>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</si>
  <si>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</si>
  <si>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</si>
  <si>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</si>
  <si>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</si>
  <si>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</si>
  <si>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</si>
  <si>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</si>
  <si>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</si>
  <si>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</si>
  <si>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</si>
  <si>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</si>
  <si>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</si>
  <si>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</si>
  <si>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</si>
  <si>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</si>
  <si>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</si>
  <si>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</si>
  <si>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</si>
  <si>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</si>
  <si>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</si>
  <si>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</si>
  <si>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</si>
  <si>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</si>
  <si>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</si>
  <si>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</si>
  <si>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</si>
  <si>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</si>
  <si>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</si>
  <si>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</si>
  <si>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</si>
  <si>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</si>
  <si>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</si>
  <si>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</si>
  <si>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</si>
  <si>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</si>
  <si>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</si>
  <si>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</si>
  <si>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</si>
  <si>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</si>
  <si>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</si>
  <si>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</si>
  <si>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</si>
  <si>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</si>
  <si>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</si>
  <si>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</si>
  <si>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</si>
  <si>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</si>
  <si>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</si>
  <si>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</si>
  <si>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</si>
  <si>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</si>
  <si>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</si>
  <si>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</si>
  <si>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</si>
  <si>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</si>
  <si>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</si>
  <si>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</si>
  <si>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</si>
  <si>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</si>
  <si>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</si>
  <si>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</si>
  <si>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</si>
  <si>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</si>
  <si>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</si>
  <si>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</si>
  <si>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</si>
  <si>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</si>
  <si>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</si>
  <si>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</si>
  <si>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</si>
  <si>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</si>
  <si>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</si>
  <si>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</si>
  <si>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</si>
  <si>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</si>
  <si>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</si>
  <si>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</si>
  <si>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</si>
  <si>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</si>
  <si>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</si>
  <si>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</si>
  <si>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</si>
  <si>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</si>
  <si>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</si>
  <si>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</si>
  <si>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</si>
  <si>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</si>
  <si>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</si>
  <si>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</si>
  <si>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</si>
  <si>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</si>
  <si>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</si>
  <si>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</si>
  <si>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</si>
  <si>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</si>
  <si>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</si>
  <si>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</si>
  <si>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</si>
  <si>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</si>
  <si>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</si>
  <si>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</si>
  <si>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</si>
  <si>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</si>
  <si>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</si>
  <si>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</si>
  <si>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</si>
  <si>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</si>
  <si>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</si>
  <si>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</si>
  <si>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</si>
  <si>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</si>
  <si>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</si>
  <si>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</si>
  <si>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</si>
  <si>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</si>
  <si>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</si>
  <si>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</si>
  <si>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</si>
  <si>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</si>
  <si>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</si>
  <si>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</si>
  <si>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</si>
  <si>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</si>
  <si>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</si>
  <si>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</si>
  <si>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</si>
  <si>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</si>
  <si>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</si>
  <si>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</si>
  <si>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</si>
  <si>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</si>
  <si>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</si>
  <si>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</si>
  <si>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</si>
  <si>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</si>
  <si>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</si>
  <si>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</si>
  <si>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</si>
  <si>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</si>
  <si>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</si>
  <si>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</si>
  <si>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</si>
  <si>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</si>
  <si>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</si>
  <si>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</si>
  <si>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</si>
  <si>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</si>
  <si>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</si>
  <si>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</si>
  <si>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</si>
  <si>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</si>
  <si>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</si>
  <si>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</si>
  <si>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</si>
  <si>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</si>
  <si>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</si>
  <si>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</si>
  <si>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</si>
  <si>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</si>
  <si>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</si>
  <si>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</si>
  <si>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</si>
  <si>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</si>
  <si>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</si>
  <si>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</si>
  <si>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</si>
  <si>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</si>
  <si>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</si>
  <si>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</si>
  <si>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</si>
  <si>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</si>
  <si>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</si>
  <si>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</si>
  <si>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</si>
  <si>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</si>
  <si>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</si>
  <si>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</si>
  <si>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</si>
  <si>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</si>
  <si>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</si>
  <si>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</si>
  <si>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</si>
  <si>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</si>
  <si>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</si>
  <si>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</si>
  <si>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</si>
  <si>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</si>
  <si>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</si>
  <si>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</si>
  <si>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</si>
  <si>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</si>
  <si>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</si>
  <si>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</si>
  <si>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</si>
  <si>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</si>
  <si>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</si>
  <si>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</si>
  <si>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</si>
  <si>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</si>
  <si>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</si>
  <si>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</si>
  <si>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</si>
  <si>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</si>
  <si>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</si>
  <si>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</si>
  <si>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</si>
  <si>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</si>
  <si>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</si>
  <si>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</si>
  <si>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</si>
  <si>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</si>
  <si>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</si>
  <si>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</si>
  <si>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</si>
  <si>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</si>
  <si>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</si>
  <si>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</si>
  <si>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</si>
  <si>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</si>
  <si>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</si>
  <si>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</si>
  <si>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</si>
  <si>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</si>
  <si>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</si>
  <si>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</si>
  <si>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</si>
  <si>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</si>
  <si>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</si>
  <si>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</si>
  <si>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</si>
  <si>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</si>
  <si>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</si>
  <si>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</si>
  <si>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</si>
  <si>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</si>
  <si>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</si>
  <si>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</si>
  <si>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</si>
  <si>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</si>
  <si>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</si>
  <si>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</si>
  <si>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</si>
  <si>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</si>
  <si>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</si>
  <si>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</si>
  <si>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</si>
  <si>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</si>
  <si>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</si>
  <si>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</si>
  <si>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</si>
  <si>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</si>
  <si>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</si>
  <si>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</si>
  <si>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</si>
  <si>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</si>
  <si>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</si>
  <si>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</si>
  <si>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</si>
  <si>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</si>
  <si>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</si>
  <si>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</si>
  <si>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</si>
  <si>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</si>
  <si>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</si>
  <si>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</si>
  <si>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</si>
  <si>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</si>
  <si>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</si>
  <si>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</si>
  <si>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</si>
  <si>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</si>
  <si>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</si>
  <si>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</si>
  <si>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</si>
  <si>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</si>
  <si>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</si>
  <si>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</si>
  <si>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</si>
  <si>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</si>
  <si>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</si>
  <si>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</si>
  <si>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</si>
  <si>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</si>
  <si>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</si>
  <si>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</si>
  <si>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</si>
  <si>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</si>
  <si>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</si>
  <si>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</si>
  <si>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</si>
  <si>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</si>
  <si>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</si>
  <si>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</si>
  <si>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</si>
  <si>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</si>
  <si>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</si>
  <si>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</si>
  <si>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</si>
  <si>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</si>
  <si>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</si>
  <si>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</si>
  <si>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</si>
  <si>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</si>
  <si>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</si>
  <si>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</si>
  <si>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</si>
  <si>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</si>
  <si>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</si>
  <si>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</si>
  <si>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</si>
  <si>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</si>
  <si>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</si>
  <si>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</si>
  <si>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</si>
  <si>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</si>
  <si>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</si>
  <si>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</si>
  <si>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</si>
  <si>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</si>
  <si>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</si>
  <si>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</si>
  <si>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</si>
  <si>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</si>
  <si>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</si>
  <si>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</si>
  <si>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</si>
  <si>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</si>
  <si>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</si>
  <si>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</si>
  <si>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</si>
  <si>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</si>
  <si>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</si>
  <si>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</si>
  <si>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</si>
  <si>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</si>
  <si>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</si>
  <si>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</si>
  <si>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</si>
  <si>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</si>
  <si>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</si>
  <si>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</si>
  <si>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</si>
  <si>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</si>
  <si>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</si>
  <si>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</si>
  <si>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</si>
  <si>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</si>
  <si>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</si>
  <si>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</si>
  <si>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</si>
  <si>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</si>
  <si>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</si>
  <si>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</si>
  <si>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</si>
  <si>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</si>
  <si>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</si>
  <si>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</si>
  <si>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</si>
  <si>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</si>
  <si>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</si>
  <si>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</si>
  <si>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</si>
  <si>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</si>
  <si>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</si>
  <si>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</si>
  <si>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</si>
  <si>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</si>
  <si>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</si>
  <si>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</si>
  <si>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</si>
  <si>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</si>
  <si>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</si>
  <si>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</si>
  <si>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</si>
  <si>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</si>
  <si>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</si>
  <si>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</si>
  <si>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</si>
  <si>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</si>
  <si>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</si>
  <si>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</si>
  <si>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</si>
  <si>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</si>
  <si>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</si>
  <si>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</si>
  <si>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</si>
  <si>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</si>
  <si>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</si>
  <si>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</si>
  <si>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</si>
  <si>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</si>
  <si>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</si>
  <si>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</si>
  <si>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</si>
  <si>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</si>
  <si>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</si>
  <si>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</si>
  <si>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</si>
  <si>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</si>
  <si>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</si>
  <si>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</si>
  <si>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</si>
  <si>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</si>
  <si>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</si>
  <si>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</si>
  <si>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</si>
  <si>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</si>
  <si>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</si>
  <si>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</si>
  <si>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</si>
  <si>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</si>
  <si>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</si>
  <si>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</si>
  <si>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</si>
  <si>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</si>
  <si>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</si>
  <si>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</si>
  <si>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</si>
  <si>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</si>
  <si>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</si>
  <si>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</si>
  <si>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</si>
  <si>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</si>
  <si>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</si>
  <si>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</si>
  <si>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</si>
  <si>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</si>
  <si>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</si>
  <si>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</si>
  <si>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</si>
  <si>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</si>
  <si>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</si>
  <si>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</si>
  <si>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</si>
  <si>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</si>
  <si>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</si>
  <si>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</si>
  <si>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</si>
  <si>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</si>
  <si>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</si>
  <si>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</si>
  <si>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</si>
  <si>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</si>
  <si>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</si>
  <si>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</si>
  <si>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</si>
  <si>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</si>
  <si>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</si>
  <si>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</si>
  <si>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</si>
  <si>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</si>
  <si>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</si>
  <si>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</si>
  <si>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</si>
  <si>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</si>
  <si>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</si>
  <si>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</si>
  <si>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</si>
  <si>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</si>
  <si>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</si>
  <si>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</si>
  <si>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</si>
  <si>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</si>
  <si>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</si>
  <si>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</si>
  <si>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</si>
  <si>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</si>
  <si>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</si>
  <si>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</si>
  <si>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</si>
  <si>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</si>
  <si>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</si>
  <si>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</si>
  <si>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</si>
  <si>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</si>
  <si>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</si>
  <si>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</si>
  <si>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</si>
  <si>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</si>
  <si>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</si>
  <si>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</si>
  <si>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</si>
  <si>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</si>
  <si>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</si>
  <si>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</si>
  <si>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</si>
  <si>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</si>
  <si>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</si>
  <si>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</si>
  <si>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</si>
  <si>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</si>
  <si>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</si>
  <si>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</si>
  <si>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</si>
  <si>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</si>
  <si>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</si>
  <si>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</si>
  <si>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</si>
  <si>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</si>
  <si>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</si>
  <si>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</si>
  <si>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</si>
  <si>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</si>
  <si>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</si>
  <si>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</si>
  <si>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</si>
  <si>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</si>
  <si>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</si>
  <si>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</si>
  <si>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</si>
  <si>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</si>
  <si>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</si>
  <si>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</si>
  <si>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</si>
  <si>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</si>
  <si>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</si>
  <si>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</si>
  <si>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</si>
  <si>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</si>
  <si>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</si>
  <si>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</si>
  <si>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</si>
  <si>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</si>
  <si>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</si>
  <si>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</si>
  <si>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</si>
  <si>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</si>
  <si>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</si>
  <si>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</si>
  <si>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</si>
  <si>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</si>
  <si>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</si>
  <si>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</si>
  <si>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</si>
  <si>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</si>
  <si>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</si>
  <si>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</si>
  <si>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</si>
  <si>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</si>
  <si>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</si>
  <si>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</si>
  <si>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</si>
  <si>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</si>
  <si>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</si>
  <si>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</si>
  <si>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</si>
  <si>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</si>
  <si>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</si>
  <si>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</si>
  <si>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</si>
  <si>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</si>
  <si>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</si>
  <si>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</si>
  <si>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</si>
  <si>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</si>
  <si>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</si>
  <si>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</si>
  <si>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</si>
  <si>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</si>
  <si>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</si>
  <si>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</si>
  <si>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</si>
  <si>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</si>
  <si>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</si>
  <si>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</si>
  <si>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</si>
  <si>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</si>
  <si>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</si>
  <si>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</si>
  <si>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</si>
  <si>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</si>
  <si>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</si>
  <si>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</si>
  <si>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</si>
  <si>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</si>
  <si>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</si>
  <si>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</si>
  <si>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</si>
  <si>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</si>
  <si>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</si>
  <si>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</si>
  <si>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</si>
  <si>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</si>
  <si>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</si>
  <si>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</si>
  <si>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</si>
  <si>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</si>
  <si>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</si>
  <si>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</si>
  <si>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</si>
  <si>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</si>
  <si>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</si>
  <si>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</si>
  <si>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</si>
  <si>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</si>
  <si>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</si>
  <si>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</si>
  <si>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</si>
  <si>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</si>
  <si>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</si>
  <si>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</si>
  <si>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</si>
  <si>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</si>
  <si>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</si>
  <si>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</si>
  <si>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</si>
  <si>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</si>
  <si>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</si>
  <si>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</si>
  <si>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</si>
  <si>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</si>
  <si>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</si>
  <si>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</si>
  <si>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</si>
  <si>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</si>
  <si>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</si>
  <si>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</si>
  <si>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</si>
  <si>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</si>
  <si>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</si>
  <si>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</si>
  <si>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</si>
  <si>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</si>
  <si>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</si>
  <si>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</si>
  <si>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</si>
  <si>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</si>
  <si>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</si>
  <si>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</si>
  <si>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</si>
  <si>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</si>
  <si>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</si>
  <si>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</si>
  <si>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</si>
  <si>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</si>
  <si>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</si>
  <si>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</si>
  <si>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</si>
  <si>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</si>
  <si>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</si>
  <si>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</si>
  <si>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</si>
  <si>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</si>
  <si>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</si>
  <si>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</si>
  <si>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</si>
  <si>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</si>
  <si>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</si>
  <si>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</si>
  <si>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</si>
  <si>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</si>
  <si>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</si>
  <si>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</si>
  <si>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</si>
  <si>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</si>
  <si>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</si>
  <si>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</si>
  <si>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</si>
  <si>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</si>
  <si>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</si>
  <si>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</si>
  <si>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</si>
  <si>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</si>
  <si>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</si>
  <si>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</si>
  <si>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</si>
  <si>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</si>
  <si>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</si>
  <si>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</si>
  <si>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</si>
  <si>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</si>
  <si>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</si>
  <si>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</si>
  <si>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</si>
  <si>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</si>
  <si>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</si>
  <si>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</si>
  <si>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</si>
  <si>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</si>
  <si>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</si>
  <si>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</si>
  <si>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</si>
  <si>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</si>
  <si>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</si>
  <si>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</si>
  <si>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</si>
  <si>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</si>
  <si>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</si>
  <si>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</si>
  <si>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</si>
  <si>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</si>
  <si>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</si>
  <si>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</si>
  <si>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</si>
  <si>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</si>
  <si>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</si>
  <si>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</si>
  <si>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</si>
  <si>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</si>
  <si>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</si>
  <si>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</si>
  <si>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</si>
  <si>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</si>
  <si>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</si>
  <si>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</si>
  <si>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</si>
  <si>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</si>
  <si>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</si>
  <si>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</si>
  <si>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</si>
  <si>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</si>
  <si>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</si>
  <si>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</si>
  <si>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</si>
  <si>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</si>
  <si>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</si>
  <si>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</si>
  <si>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</si>
  <si>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</si>
  <si>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</si>
  <si>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</si>
  <si>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</si>
  <si>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</si>
  <si>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</si>
  <si>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</si>
  <si>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</si>
  <si>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</si>
  <si>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</si>
  <si>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</si>
  <si>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</si>
  <si>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</si>
  <si>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</si>
  <si>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</si>
  <si>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</si>
  <si>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</si>
  <si>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</si>
  <si>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</si>
  <si>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</si>
  <si>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</si>
  <si>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</si>
  <si>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</si>
  <si>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</si>
  <si>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</si>
  <si>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</si>
  <si>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</si>
  <si>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</si>
  <si>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</si>
  <si>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</si>
  <si>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</si>
  <si>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</si>
  <si>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</si>
  <si>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</si>
  <si>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</si>
  <si>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</si>
  <si>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</si>
  <si>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</si>
  <si>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</si>
  <si>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</si>
  <si>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</si>
  <si>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</si>
  <si>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</si>
  <si>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</si>
  <si>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</si>
  <si>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</si>
  <si>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</si>
  <si>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</si>
  <si>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</si>
  <si>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</si>
  <si>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</si>
  <si>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</si>
  <si>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</si>
  <si>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</si>
  <si>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</si>
  <si>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</si>
  <si>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</si>
  <si>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</si>
  <si>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</si>
  <si>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</si>
  <si>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</si>
  <si>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</si>
  <si>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</si>
  <si>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</si>
  <si>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</si>
  <si>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</si>
  <si>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</si>
  <si>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</si>
  <si>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</si>
  <si>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</si>
  <si>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</si>
  <si>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</si>
  <si>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</si>
  <si>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</si>
  <si>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</si>
  <si>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</si>
  <si>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</si>
  <si>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</si>
  <si>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</si>
  <si>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</si>
  <si>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</si>
  <si>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</si>
  <si>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</si>
  <si>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</si>
  <si>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</si>
  <si>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</si>
  <si>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</si>
  <si>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</si>
  <si>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</si>
  <si>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</si>
  <si>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</si>
  <si>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</si>
  <si>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</si>
  <si>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</si>
  <si>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</si>
  <si>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</si>
  <si>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</si>
  <si>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</si>
  <si>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</si>
  <si>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</si>
  <si>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</si>
  <si>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</si>
  <si>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</si>
  <si>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</si>
  <si>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</si>
  <si>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</si>
  <si>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</si>
  <si>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</si>
  <si>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</si>
  <si>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</si>
  <si>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</si>
  <si>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</si>
  <si>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</si>
  <si>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</si>
  <si>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</si>
  <si>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</si>
  <si>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</si>
  <si>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</si>
  <si>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</si>
  <si>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</si>
  <si>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</si>
  <si>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</si>
  <si>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</si>
  <si>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</si>
  <si>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</si>
  <si>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</si>
  <si>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</si>
  <si>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</si>
  <si>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</si>
  <si>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</si>
  <si>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</si>
  <si>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</si>
  <si>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</si>
  <si>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</si>
  <si>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</si>
  <si>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</si>
  <si>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</si>
  <si>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</si>
  <si>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</si>
  <si>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</si>
  <si>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</si>
  <si>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</si>
  <si>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</si>
  <si>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</si>
  <si>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</si>
  <si>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</si>
  <si>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</si>
  <si>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</si>
  <si>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</si>
  <si>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</si>
  <si>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</si>
  <si>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</si>
  <si>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</si>
  <si>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</si>
  <si>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</si>
  <si>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</si>
  <si>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</si>
  <si>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</si>
  <si>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</si>
  <si>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</si>
  <si>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</si>
  <si>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</si>
  <si>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</si>
  <si>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</si>
  <si>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</si>
  <si>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</si>
  <si>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</si>
  <si>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</si>
  <si>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</si>
  <si>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</si>
  <si>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</si>
  <si>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</si>
  <si>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</si>
  <si>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</si>
  <si>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</si>
  <si>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</si>
  <si>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</si>
  <si>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</si>
  <si>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</si>
  <si>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</si>
  <si>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</si>
  <si>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</si>
  <si>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</si>
  <si>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</si>
  <si>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</si>
  <si>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</si>
  <si>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</si>
  <si>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</si>
  <si>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</si>
  <si>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</si>
  <si>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</si>
  <si>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</si>
  <si>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</si>
  <si>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</si>
  <si>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</si>
  <si>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</si>
  <si>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</si>
  <si>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</si>
  <si>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</si>
  <si>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</si>
  <si>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</si>
  <si>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</si>
  <si>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</si>
  <si>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</si>
  <si>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</si>
  <si>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</si>
  <si>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</si>
  <si>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</si>
  <si>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</si>
  <si>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</si>
  <si>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</si>
  <si>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</si>
  <si>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</si>
  <si>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</si>
  <si>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</si>
  <si>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</si>
  <si>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</si>
  <si>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</si>
  <si>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</si>
  <si>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</si>
  <si>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</si>
  <si>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</si>
  <si>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</si>
  <si>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</si>
  <si>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</si>
  <si>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</si>
  <si>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</si>
  <si>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</si>
  <si>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</si>
  <si>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</si>
  <si>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</si>
  <si>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</si>
  <si>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</si>
  <si>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</si>
  <si>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</si>
  <si>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</si>
  <si>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</si>
  <si>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</si>
  <si>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</si>
  <si>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</si>
  <si>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</si>
  <si>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</si>
  <si>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</si>
  <si>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</si>
  <si>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</si>
  <si>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</si>
  <si>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</si>
  <si>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</si>
  <si>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</si>
  <si>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</si>
  <si>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</si>
  <si>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</si>
  <si>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</si>
  <si>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</si>
  <si>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</si>
  <si>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</si>
  <si>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</si>
  <si>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</si>
  <si>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</si>
  <si>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</si>
  <si>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</si>
  <si>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</si>
  <si>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</si>
  <si>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</si>
  <si>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</si>
  <si>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</si>
  <si>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</si>
  <si>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</si>
  <si>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</si>
  <si>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</si>
  <si>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</si>
  <si>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</si>
  <si>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</si>
  <si>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</si>
  <si>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</si>
  <si>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</si>
  <si>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</si>
  <si>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</si>
  <si>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</si>
  <si>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</si>
  <si>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</si>
  <si>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</si>
  <si>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</si>
  <si>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</si>
  <si>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</si>
  <si>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</si>
  <si>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</si>
  <si>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</si>
  <si>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</si>
  <si>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</si>
  <si>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</si>
  <si>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</si>
  <si>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</si>
  <si>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</si>
  <si>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</si>
  <si>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</si>
  <si>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</si>
  <si>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</si>
  <si>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</si>
  <si>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</si>
  <si>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</si>
  <si>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</si>
  <si>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</si>
  <si>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</si>
  <si>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</si>
  <si>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</si>
  <si>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</si>
  <si>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</si>
  <si>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</si>
  <si>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</si>
  <si>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</si>
  <si>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</si>
  <si>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</si>
  <si>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</si>
  <si>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</si>
  <si>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</si>
  <si>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</si>
  <si>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</si>
  <si>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</si>
  <si>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</si>
  <si>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</si>
  <si>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</si>
  <si>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</si>
  <si>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</si>
  <si>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</si>
  <si>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</si>
  <si>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</si>
  <si>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</si>
  <si>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</si>
  <si>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</si>
  <si>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</si>
  <si>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</si>
  <si>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</si>
  <si>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</si>
  <si>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</si>
  <si>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</si>
  <si>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</si>
  <si>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</si>
  <si>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</si>
  <si>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</si>
  <si>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</si>
  <si>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</si>
  <si>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</si>
  <si>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</si>
  <si>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</si>
  <si>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</si>
  <si>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</si>
  <si>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</si>
  <si>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</si>
  <si>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</si>
  <si>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</si>
  <si>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</si>
  <si>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</si>
  <si>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</si>
  <si>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</si>
  <si>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</si>
  <si>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</si>
  <si>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</si>
  <si>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</si>
  <si>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</si>
  <si>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</si>
  <si>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</si>
  <si>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</si>
  <si>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</si>
  <si>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</si>
  <si>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</si>
  <si>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</si>
  <si>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</si>
  <si>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</si>
  <si>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</si>
  <si>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</si>
  <si>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</si>
  <si>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</si>
  <si>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</si>
  <si>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</si>
  <si>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</si>
  <si>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</si>
  <si>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</si>
  <si>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</si>
  <si>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</si>
  <si>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</si>
  <si>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</si>
  <si>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</si>
  <si>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</si>
  <si>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</si>
  <si>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</si>
  <si>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</si>
  <si>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</si>
  <si>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</si>
  <si>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</si>
  <si>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</si>
  <si>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</si>
  <si>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</si>
  <si>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</si>
  <si>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</si>
  <si>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</si>
  <si>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</si>
  <si>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</si>
  <si>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</si>
  <si>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</si>
  <si>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</si>
  <si>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</si>
  <si>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</si>
  <si>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</si>
  <si>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</si>
  <si>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</si>
  <si>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</si>
  <si>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</si>
  <si>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</si>
  <si>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</si>
  <si>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</si>
  <si>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</si>
  <si>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</si>
  <si>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</si>
  <si>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</si>
  <si>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</si>
  <si>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</si>
  <si>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</si>
  <si>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</si>
  <si>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</si>
  <si>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</si>
  <si>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</si>
  <si>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</si>
  <si>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</si>
  <si>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</si>
  <si>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</si>
  <si>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</si>
  <si>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</si>
  <si>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</si>
  <si>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</si>
  <si>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</si>
  <si>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</si>
  <si>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</si>
  <si>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</si>
  <si>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</si>
  <si>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</si>
  <si>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</si>
  <si>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</si>
  <si>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</si>
  <si>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</si>
  <si>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</si>
  <si>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</si>
  <si>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</si>
  <si>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</si>
  <si>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</si>
  <si>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</si>
  <si>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</si>
  <si>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</si>
  <si>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</si>
  <si>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</si>
  <si>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</si>
  <si>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</si>
  <si>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</si>
  <si>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</si>
  <si>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</si>
  <si>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</si>
  <si>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</si>
  <si>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</si>
  <si>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</si>
  <si>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</si>
  <si>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</si>
  <si>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</si>
  <si>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</si>
  <si>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</si>
  <si>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</si>
  <si>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</si>
  <si>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</si>
  <si>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</si>
  <si>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</si>
  <si>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</si>
  <si>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</si>
  <si>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</si>
  <si>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</si>
  <si>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</si>
  <si>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</si>
  <si>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</si>
  <si>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</si>
  <si>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</si>
  <si>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</si>
  <si>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</si>
  <si>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</si>
  <si>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</si>
  <si>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</si>
  <si>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</si>
  <si>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</si>
  <si>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</si>
  <si>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</si>
  <si>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</si>
  <si>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</si>
  <si>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</si>
  <si>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</si>
  <si>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</si>
  <si>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</si>
  <si>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</si>
  <si>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</si>
  <si>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</si>
  <si>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</si>
  <si>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</si>
  <si>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</si>
  <si>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</si>
  <si>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</si>
  <si>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</si>
  <si>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</si>
  <si>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</si>
  <si>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</si>
  <si>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</si>
  <si>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</si>
  <si>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</si>
  <si>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</si>
  <si>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</si>
  <si>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</si>
  <si>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</si>
  <si>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</si>
  <si>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</si>
  <si>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</si>
  <si>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</si>
  <si>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</si>
  <si>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</si>
  <si>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</si>
  <si>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</si>
  <si>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</si>
  <si>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</si>
  <si>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</si>
  <si>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</si>
  <si>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</si>
  <si>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</si>
  <si>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</si>
  <si>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</si>
  <si>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</si>
  <si>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</si>
  <si>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</si>
  <si>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</si>
  <si>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</si>
  <si>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</si>
  <si>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</si>
  <si>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</si>
  <si>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</si>
  <si>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</si>
  <si>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</si>
  <si>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</si>
  <si>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</si>
  <si>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</si>
  <si>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</si>
  <si>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</si>
  <si>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</si>
  <si>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</si>
  <si>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</si>
  <si>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</si>
  <si>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</si>
  <si>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</si>
  <si>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</si>
  <si>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</si>
  <si>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</si>
  <si>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</si>
  <si>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</si>
  <si>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</si>
  <si>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</si>
  <si>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</si>
  <si>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</si>
  <si>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</si>
  <si>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</si>
  <si>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</si>
  <si>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</si>
  <si>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</si>
  <si>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</si>
  <si>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</si>
  <si>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</si>
  <si>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</si>
  <si>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</si>
  <si>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</si>
  <si>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</si>
  <si>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</si>
  <si>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</si>
  <si>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</si>
  <si>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</si>
  <si>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</si>
  <si>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</si>
  <si>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</si>
  <si>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</si>
  <si>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</si>
  <si>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</si>
  <si>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</si>
  <si>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</si>
  <si>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</si>
  <si>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</si>
  <si>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</si>
  <si>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</si>
  <si>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</si>
  <si>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</si>
  <si>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</si>
  <si>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</si>
  <si>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</si>
  <si>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</si>
  <si>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</si>
  <si>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</si>
  <si>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</si>
  <si>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</si>
  <si>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</si>
  <si>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</si>
  <si>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</si>
  <si>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</si>
  <si>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</si>
  <si>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</si>
  <si>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</si>
  <si>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</si>
  <si>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</si>
  <si>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</si>
  <si>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</si>
  <si>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</si>
  <si>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</si>
  <si>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</si>
  <si>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</si>
  <si>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</si>
  <si>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</si>
  <si>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</si>
  <si>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</si>
  <si>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</si>
  <si>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</si>
  <si>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</si>
  <si>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</si>
  <si>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</si>
  <si>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</si>
  <si>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</si>
  <si>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</si>
  <si>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</si>
  <si>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</si>
  <si>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</si>
  <si>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</si>
  <si>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</si>
  <si>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</si>
  <si>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</si>
  <si>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</si>
  <si>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</si>
  <si>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</si>
  <si>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</si>
  <si>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</si>
  <si>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</si>
  <si>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</si>
  <si>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</si>
  <si>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</si>
  <si>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</si>
  <si>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</si>
  <si>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</si>
  <si>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</si>
  <si>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</si>
  <si>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</si>
  <si>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</si>
  <si>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</si>
  <si>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</si>
  <si>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</si>
  <si>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</si>
  <si>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</si>
  <si>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</si>
  <si>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</si>
  <si>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</si>
  <si>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</si>
  <si>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</si>
  <si>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</si>
  <si>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</si>
  <si>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</si>
  <si>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</si>
  <si>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</si>
  <si>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</si>
  <si>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</si>
  <si>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</si>
  <si>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</si>
  <si>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</si>
  <si>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</si>
  <si>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</si>
  <si>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</si>
  <si>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</si>
  <si>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</si>
  <si>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</si>
  <si>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</si>
  <si>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</si>
  <si>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</si>
  <si>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</si>
  <si>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</si>
  <si>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</si>
  <si>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</si>
  <si>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</si>
  <si>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</si>
  <si>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</si>
  <si>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</si>
  <si>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</si>
  <si>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</si>
  <si>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</si>
  <si>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</si>
  <si>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</si>
  <si>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</si>
  <si>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</si>
  <si>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</si>
  <si>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</si>
  <si>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</si>
  <si>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</si>
  <si>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</si>
  <si>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</si>
  <si>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</si>
  <si>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</si>
  <si>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</si>
  <si>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</si>
  <si>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</si>
  <si>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</si>
  <si>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</si>
  <si>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</si>
  <si>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</si>
  <si>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</si>
  <si>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</si>
  <si>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</si>
  <si>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</si>
  <si>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</si>
  <si>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</si>
  <si>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</si>
  <si>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</si>
  <si>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</si>
  <si>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</si>
  <si>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</si>
  <si>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</si>
  <si>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</si>
  <si>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</si>
  <si>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</si>
  <si>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</si>
  <si>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</si>
  <si>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</si>
  <si>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</si>
  <si>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</si>
  <si>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</si>
  <si>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</si>
  <si>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</si>
  <si>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</si>
  <si>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</si>
  <si>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</si>
  <si>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</si>
  <si>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</si>
  <si>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</si>
  <si>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</si>
  <si>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</si>
  <si>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</si>
  <si>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</si>
  <si>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</si>
  <si>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</si>
  <si>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</si>
  <si>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</si>
  <si>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</si>
  <si>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</si>
  <si>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</si>
  <si>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</si>
  <si>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</si>
  <si>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</si>
  <si>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</si>
  <si>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</si>
  <si>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</si>
  <si>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</si>
  <si>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</si>
  <si>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</si>
  <si>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</si>
  <si>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</si>
  <si>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</si>
  <si>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</si>
  <si>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</si>
  <si>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</si>
  <si>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</si>
  <si>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</si>
  <si>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</si>
  <si>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</si>
  <si>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</si>
  <si>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</si>
  <si>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</si>
  <si>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</si>
  <si>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</si>
  <si>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</si>
  <si>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</si>
  <si>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</si>
  <si>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</si>
  <si>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</si>
  <si>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</si>
  <si>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</si>
  <si>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</si>
  <si>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</si>
  <si>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</si>
  <si>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</si>
  <si>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</si>
  <si>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</si>
  <si>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</si>
  <si>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</si>
  <si>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</si>
  <si>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</si>
  <si>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</si>
  <si>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</si>
  <si>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</si>
  <si>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</si>
  <si>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</si>
  <si>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</si>
  <si>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</si>
  <si>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</si>
  <si>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</si>
  <si>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</si>
  <si>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</si>
  <si>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</si>
  <si>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</si>
  <si>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</si>
  <si>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</si>
  <si>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</si>
  <si>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</si>
  <si>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</si>
  <si>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</si>
  <si>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</si>
  <si>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</si>
  <si>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</si>
  <si>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</si>
  <si>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</si>
  <si>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</si>
  <si>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</si>
  <si>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</si>
  <si>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</si>
  <si>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</si>
  <si>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</si>
  <si>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</si>
  <si>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</si>
  <si>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</si>
  <si>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</si>
  <si>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</si>
  <si>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</si>
  <si>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</si>
  <si>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</si>
  <si>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</si>
  <si>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</si>
  <si>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</si>
  <si>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</si>
  <si>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</si>
  <si>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</si>
  <si>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</si>
  <si>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</si>
  <si>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</si>
  <si>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</si>
  <si>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</si>
  <si>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</si>
  <si>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</si>
  <si>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</si>
  <si>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</si>
  <si>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</si>
  <si>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</si>
  <si>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</si>
  <si>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</si>
  <si>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</si>
  <si>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</si>
  <si>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</si>
  <si>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</si>
  <si>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</si>
  <si>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</si>
  <si>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</si>
  <si>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</si>
  <si>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</si>
  <si>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</si>
  <si>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</si>
  <si>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</si>
  <si>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</si>
  <si>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</si>
  <si>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</si>
  <si>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</si>
  <si>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</si>
  <si>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</si>
  <si>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</si>
  <si>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</si>
  <si>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</si>
  <si>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</si>
  <si>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</si>
  <si>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</si>
  <si>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</si>
  <si>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</si>
  <si>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</si>
  <si>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</si>
  <si>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</si>
  <si>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</si>
  <si>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</si>
  <si>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</si>
  <si>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</si>
  <si>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</si>
  <si>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</si>
  <si>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</si>
  <si>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</si>
  <si>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</si>
  <si>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</si>
  <si>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</si>
  <si>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</si>
  <si>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</si>
  <si>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</si>
  <si>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</si>
  <si>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</si>
  <si>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</si>
  <si>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</si>
  <si>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</si>
  <si>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</si>
  <si>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</si>
  <si>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</si>
  <si>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</si>
  <si>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</si>
  <si>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</si>
  <si>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</si>
  <si>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</si>
  <si>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</si>
  <si>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</si>
  <si>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</si>
  <si>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</si>
  <si>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</si>
  <si>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</si>
  <si>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</si>
  <si>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</si>
  <si>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</si>
  <si>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</si>
  <si>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</si>
  <si>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</si>
  <si>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</si>
  <si>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</si>
  <si>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</si>
  <si>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</si>
  <si>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</si>
  <si>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</si>
  <si>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</si>
  <si>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</si>
  <si>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</si>
  <si>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</si>
  <si>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</si>
  <si>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</si>
  <si>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</si>
  <si>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</si>
  <si>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</si>
  <si>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</si>
  <si>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</si>
  <si>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</si>
  <si>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</si>
  <si>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</si>
  <si>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</si>
  <si>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</si>
  <si>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</si>
  <si>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</si>
  <si>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</si>
  <si>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</si>
  <si>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</si>
  <si>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</si>
  <si>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</si>
  <si>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</si>
  <si>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</si>
  <si>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</si>
  <si>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</si>
  <si>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</si>
  <si>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</si>
  <si>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</si>
  <si>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</si>
  <si>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</si>
  <si>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</si>
  <si>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</si>
  <si>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</si>
  <si>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</si>
  <si>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</si>
  <si>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</si>
  <si>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</si>
  <si>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</si>
  <si>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</si>
  <si>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</si>
  <si>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</si>
  <si>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</si>
  <si>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</si>
  <si>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</si>
  <si>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</si>
  <si>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</si>
  <si>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</si>
  <si>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</si>
  <si>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</si>
  <si>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</si>
  <si>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</si>
  <si>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</si>
  <si>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</si>
  <si>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</si>
  <si>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</si>
  <si>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</si>
  <si>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</si>
  <si>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</si>
  <si>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</si>
  <si>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</si>
  <si>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</si>
  <si>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</si>
  <si>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</si>
  <si>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</si>
  <si>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</si>
  <si>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</si>
  <si>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</si>
  <si>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</si>
  <si>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</si>
  <si>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</si>
  <si>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</si>
  <si>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</si>
  <si>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</si>
  <si>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</si>
  <si>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</si>
  <si>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</si>
  <si>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</si>
  <si>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</si>
  <si>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</si>
  <si>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</si>
  <si>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</si>
  <si>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</si>
  <si>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</si>
  <si>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</si>
  <si>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</si>
  <si>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</si>
  <si>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</si>
  <si>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</si>
  <si>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</si>
  <si>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</si>
  <si>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</si>
  <si>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</si>
  <si>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</si>
  <si>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</si>
  <si>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</si>
  <si>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</si>
  <si>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</si>
  <si>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</si>
  <si>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</si>
  <si>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</si>
  <si>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</si>
  <si>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</si>
  <si>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</si>
  <si>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</si>
  <si>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</si>
  <si>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</si>
  <si>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</si>
  <si>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</si>
  <si>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</si>
  <si>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</si>
  <si>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</si>
  <si>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</si>
  <si>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</si>
  <si>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</si>
  <si>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</si>
  <si>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</si>
  <si>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</si>
  <si>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</si>
  <si>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</si>
  <si>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</si>
  <si>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</si>
  <si>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</si>
  <si>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</si>
  <si>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</si>
  <si>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</si>
  <si>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</si>
  <si>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</si>
  <si>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</si>
  <si>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</si>
  <si>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</si>
  <si>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</si>
  <si>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</si>
  <si>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</si>
  <si>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</si>
  <si>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</si>
  <si>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</si>
  <si>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</si>
  <si>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</si>
  <si>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</si>
  <si>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</si>
  <si>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</si>
  <si>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</si>
  <si>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</si>
  <si>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</si>
  <si>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</si>
  <si>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</si>
  <si>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</si>
  <si>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</si>
  <si>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</si>
  <si>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</si>
  <si>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</si>
  <si>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</si>
  <si>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</si>
  <si>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</si>
  <si>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</si>
  <si>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</si>
  <si>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</si>
  <si>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</si>
  <si>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</si>
  <si>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</si>
  <si>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</si>
  <si>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</si>
  <si>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</si>
  <si>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</si>
  <si>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</si>
  <si>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</si>
  <si>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</si>
  <si>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</si>
  <si>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</si>
  <si>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</si>
  <si>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</si>
  <si>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</si>
  <si>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</si>
  <si>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</si>
  <si>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</si>
  <si>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</si>
  <si>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</si>
  <si>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</si>
  <si>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</si>
  <si>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</si>
  <si>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</si>
  <si>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</si>
  <si>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</si>
  <si>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</si>
  <si>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</si>
  <si>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</si>
  <si>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</si>
  <si>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</si>
  <si>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</si>
  <si>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</si>
  <si>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</si>
  <si>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</si>
  <si>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</si>
  <si>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</si>
  <si>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</si>
  <si>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</si>
  <si>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</si>
  <si>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</si>
  <si>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</si>
  <si>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</si>
  <si>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</si>
  <si>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</si>
  <si>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</si>
  <si>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</si>
  <si>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</si>
  <si>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</si>
  <si>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</si>
  <si>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</si>
  <si>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</si>
  <si>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</si>
  <si>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</si>
  <si>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</si>
  <si>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</si>
  <si>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</si>
  <si>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</si>
  <si>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</si>
  <si>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</si>
  <si>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</si>
  <si>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</si>
  <si>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</si>
  <si>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</si>
  <si>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</si>
  <si>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</si>
  <si>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</si>
  <si>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</si>
  <si>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</si>
  <si>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</si>
  <si>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</si>
  <si>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</si>
  <si>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</si>
  <si>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</si>
  <si>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</si>
  <si>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</si>
  <si>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</si>
  <si>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</si>
  <si>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</si>
  <si>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</si>
  <si>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</si>
  <si>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</si>
  <si>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</si>
  <si>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</si>
  <si>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</si>
  <si>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</si>
  <si>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</si>
  <si>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</si>
  <si>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</si>
  <si>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</si>
  <si>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</si>
  <si>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</si>
  <si>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</si>
  <si>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</si>
  <si>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</si>
  <si>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</si>
  <si>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</si>
  <si>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</si>
  <si>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</si>
  <si>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</si>
  <si>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</si>
  <si>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</si>
  <si>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</si>
  <si>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</si>
  <si>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</si>
  <si>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</si>
  <si>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</si>
  <si>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</si>
  <si>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</si>
  <si>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</si>
  <si>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</si>
  <si>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</si>
  <si>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</si>
  <si>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</si>
  <si>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</si>
  <si>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</si>
  <si>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</si>
  <si>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</si>
  <si>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</si>
  <si>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</si>
  <si>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</si>
  <si>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</si>
  <si>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</si>
  <si>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</si>
  <si>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</si>
  <si>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</si>
  <si>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</si>
  <si>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</si>
  <si>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</si>
  <si>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</si>
  <si>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</si>
  <si>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</si>
  <si>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</si>
  <si>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</si>
  <si>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</si>
  <si>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</si>
  <si>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</si>
  <si>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</si>
  <si>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</si>
  <si>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</si>
  <si>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</si>
  <si>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</si>
  <si>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</si>
  <si>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</si>
  <si>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</si>
  <si>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</si>
  <si>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</si>
  <si>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</si>
  <si>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</si>
  <si>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</si>
  <si>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</si>
  <si>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</si>
  <si>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</si>
  <si>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</si>
  <si>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</si>
  <si>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</si>
  <si>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</si>
  <si>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</si>
  <si>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</si>
  <si>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</si>
  <si>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</si>
  <si>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</si>
  <si>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</si>
  <si>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</si>
  <si>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</si>
  <si>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</si>
  <si>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</si>
  <si>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</si>
  <si>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</si>
  <si>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</si>
  <si>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</si>
  <si>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</si>
  <si>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</si>
  <si>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</si>
  <si>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</si>
  <si>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</si>
  <si>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</si>
  <si>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</si>
  <si>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</si>
  <si>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</si>
  <si>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</si>
  <si>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</si>
  <si>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</si>
  <si>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</si>
  <si>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</si>
  <si>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</si>
  <si>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</si>
  <si>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</si>
  <si>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</si>
  <si>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</si>
  <si>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</si>
  <si>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</si>
  <si>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</si>
  <si>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</si>
  <si>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</si>
  <si>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</si>
  <si>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</si>
  <si>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</si>
  <si>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</si>
  <si>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</si>
  <si>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</si>
  <si>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</si>
  <si>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</si>
  <si>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</si>
  <si>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</si>
  <si>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</si>
  <si>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</si>
  <si>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</si>
  <si>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</si>
  <si>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</si>
  <si>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</si>
  <si>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</si>
  <si>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</si>
  <si>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</si>
  <si>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</si>
  <si>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</si>
  <si>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</si>
  <si>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</si>
  <si>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</si>
  <si>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</si>
  <si>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</si>
  <si>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</si>
  <si>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</si>
  <si>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</si>
  <si>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</si>
  <si>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</si>
  <si>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</si>
  <si>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</si>
  <si>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</si>
  <si>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</si>
  <si>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</si>
  <si>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</si>
  <si>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</si>
  <si>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</si>
  <si>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</si>
  <si>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</si>
  <si>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</si>
  <si>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</si>
  <si>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</si>
  <si>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</si>
  <si>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</si>
  <si>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</si>
  <si>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</si>
  <si>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</si>
  <si>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</si>
  <si>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</si>
  <si>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</si>
  <si>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</si>
  <si>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</si>
  <si>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</si>
  <si>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</si>
  <si>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</si>
  <si>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</si>
  <si>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</si>
  <si>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</si>
  <si>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</si>
  <si>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</si>
  <si>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</si>
  <si>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</si>
  <si>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</si>
  <si>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</si>
  <si>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</si>
  <si>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</si>
  <si>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</si>
  <si>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</si>
  <si>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</si>
  <si>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</si>
  <si>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</si>
  <si>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</si>
  <si>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</si>
  <si>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</si>
  <si>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</si>
  <si>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</si>
  <si>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</si>
  <si>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</si>
  <si>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</si>
  <si>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</si>
  <si>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</si>
  <si>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</si>
  <si>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</si>
  <si>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</si>
  <si>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</si>
  <si>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</si>
  <si>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</si>
  <si>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</si>
  <si>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</si>
  <si>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</si>
  <si>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</si>
  <si>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</si>
  <si>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</si>
  <si>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</si>
  <si>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</si>
  <si>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</si>
  <si>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</si>
  <si>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</si>
  <si>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</si>
  <si>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</si>
  <si>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</si>
  <si>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</si>
  <si>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</si>
  <si>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</si>
  <si>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</si>
  <si>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</si>
  <si>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</si>
  <si>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</si>
  <si>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</si>
  <si>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</si>
  <si>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</si>
  <si>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</si>
  <si>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</si>
  <si>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</si>
  <si>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</si>
  <si>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</si>
  <si>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</si>
  <si>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</si>
  <si>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</si>
  <si>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</si>
  <si>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</si>
  <si>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</si>
  <si>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</si>
  <si>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</si>
  <si>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</si>
  <si>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</si>
  <si>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</si>
  <si>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</si>
  <si>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</si>
  <si>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</si>
  <si>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</si>
  <si>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</si>
  <si>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</si>
  <si>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</si>
  <si>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</si>
  <si>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</si>
  <si>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</si>
  <si>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</si>
  <si>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</si>
  <si>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</si>
  <si>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</si>
  <si>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</si>
  <si>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</si>
  <si>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</si>
  <si>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</si>
  <si>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</si>
  <si>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</si>
  <si>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</si>
  <si>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</si>
  <si>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</si>
  <si>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</si>
  <si>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</si>
  <si>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</si>
  <si>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</si>
  <si>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</si>
  <si>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</si>
  <si>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</si>
  <si>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</si>
  <si>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</si>
  <si>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</si>
  <si>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</si>
  <si>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</si>
  <si>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</si>
  <si>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</si>
  <si>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</si>
  <si>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</si>
  <si>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</si>
  <si>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</si>
  <si>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</si>
  <si>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</si>
  <si>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</si>
  <si>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</si>
  <si>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</si>
  <si>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</si>
  <si>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</si>
  <si>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</si>
  <si>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</si>
  <si>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</si>
  <si>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</si>
  <si>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</si>
  <si>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</si>
  <si>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</si>
  <si>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</si>
  <si>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</si>
  <si>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</si>
  <si>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</si>
  <si>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</si>
  <si>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</si>
  <si>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</si>
  <si>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</si>
  <si>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</si>
  <si>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</si>
  <si>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</si>
  <si>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</si>
  <si>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</si>
  <si>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</si>
  <si>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</si>
  <si>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</si>
  <si>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</si>
  <si>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</si>
  <si>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</si>
  <si>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</si>
  <si>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</si>
  <si>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</si>
  <si>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</si>
  <si>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</si>
  <si>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</si>
  <si>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</si>
  <si>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</si>
  <si>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</si>
  <si>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</si>
  <si>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</si>
  <si>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</si>
  <si>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</si>
  <si>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</si>
  <si>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</si>
  <si>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</si>
  <si>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</si>
  <si>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</si>
  <si>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</si>
  <si>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</si>
  <si>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</si>
  <si>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</si>
  <si>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</si>
  <si>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</si>
  <si>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</si>
  <si>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</si>
  <si>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</si>
  <si>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</si>
  <si>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</si>
  <si>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</si>
  <si>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</si>
  <si>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</si>
  <si>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</si>
  <si>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</si>
  <si>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</si>
  <si>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</si>
  <si>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</si>
  <si>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</si>
  <si>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</si>
  <si>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</si>
  <si>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</si>
  <si>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</si>
  <si>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</si>
  <si>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</si>
  <si>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</si>
  <si>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</si>
  <si>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</si>
  <si>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</si>
  <si>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</si>
  <si>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</si>
  <si>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</si>
  <si>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</si>
  <si>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</si>
  <si>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</si>
  <si>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</si>
  <si>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</si>
  <si>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</si>
  <si>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</si>
  <si>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</si>
  <si>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</si>
  <si>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</si>
  <si>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</si>
  <si>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</si>
  <si>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</si>
  <si>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</si>
  <si>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</si>
  <si>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</si>
  <si>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</si>
  <si>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</si>
  <si>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</si>
  <si>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</si>
  <si>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</si>
  <si>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</si>
  <si>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</si>
  <si>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</si>
  <si>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</si>
  <si>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</si>
  <si>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</si>
  <si>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</si>
  <si>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</si>
  <si>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</si>
  <si>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</si>
  <si>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</si>
  <si>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</si>
  <si>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</si>
  <si>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</si>
  <si>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</si>
  <si>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</si>
  <si>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</si>
  <si>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</si>
  <si>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</si>
  <si>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</si>
  <si>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</si>
  <si>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</si>
  <si>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</si>
  <si>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</si>
  <si>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</si>
  <si>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</si>
  <si>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</si>
  <si>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</si>
  <si>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</si>
  <si>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</si>
  <si>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</si>
  <si>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</si>
  <si>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</si>
  <si>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</si>
  <si>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</si>
  <si>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</si>
  <si>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</si>
  <si>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</si>
  <si>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</si>
  <si>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</si>
  <si>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</si>
  <si>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</si>
  <si>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</si>
  <si>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</si>
  <si>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</si>
  <si>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</si>
  <si>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</si>
  <si>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</si>
  <si>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</si>
  <si>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</si>
  <si>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</si>
  <si>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</si>
  <si>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</si>
  <si>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</si>
  <si>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</si>
  <si>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</si>
  <si>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</si>
  <si>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</si>
  <si>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</si>
  <si>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</si>
  <si>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</si>
  <si>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</si>
  <si>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</si>
  <si>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</si>
  <si>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</si>
  <si>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</si>
  <si>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</si>
  <si>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</si>
  <si>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</si>
  <si>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</si>
  <si>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</si>
  <si>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</si>
  <si>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</si>
  <si>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</si>
  <si>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</si>
  <si>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</si>
  <si>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</si>
  <si>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</si>
  <si>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</si>
  <si>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</si>
  <si>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</si>
  <si>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</si>
  <si>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</si>
  <si>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</si>
  <si>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</si>
  <si>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</si>
  <si>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</si>
  <si>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</si>
  <si>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</si>
  <si>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</si>
  <si>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</si>
  <si>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</si>
  <si>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</si>
  <si>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</si>
  <si>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</si>
  <si>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</si>
  <si>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</si>
  <si>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</si>
  <si>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</si>
  <si>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</si>
  <si>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</si>
  <si>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</si>
  <si>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</si>
  <si>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</si>
  <si>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</si>
  <si>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</si>
  <si>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</si>
  <si>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</si>
  <si>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</si>
  <si>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</si>
  <si>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</si>
  <si>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</si>
  <si>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</si>
  <si>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</si>
  <si>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</si>
  <si>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</si>
  <si>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</si>
  <si>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</si>
  <si>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</si>
  <si>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</si>
  <si>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</si>
  <si>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</si>
  <si>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</si>
  <si>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</si>
  <si>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</si>
  <si>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</si>
  <si>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</si>
  <si>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</si>
  <si>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</si>
  <si>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</si>
  <si>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</si>
  <si>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</si>
  <si>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</si>
  <si>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</si>
  <si>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</si>
  <si>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</si>
  <si>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</si>
  <si>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</si>
  <si>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</si>
  <si>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</si>
  <si>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</si>
  <si>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</si>
  <si>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</si>
  <si>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</si>
  <si>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</si>
  <si>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</si>
  <si>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</si>
  <si>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</si>
  <si>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</si>
  <si>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</si>
  <si>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</si>
  <si>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</si>
  <si>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</si>
  <si>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</si>
  <si>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</si>
  <si>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</si>
  <si>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</si>
  <si>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</si>
  <si>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</si>
  <si>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</si>
  <si>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</si>
  <si>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</si>
  <si>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</si>
  <si>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</si>
  <si>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</si>
  <si>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</si>
  <si>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</si>
  <si>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</si>
  <si>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</si>
  <si>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</si>
  <si>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</si>
  <si>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</si>
  <si>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</si>
  <si>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</si>
  <si>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</si>
  <si>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</si>
  <si>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</si>
  <si>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</si>
  <si>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</si>
  <si>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</si>
  <si>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</si>
  <si>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</si>
  <si>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</si>
  <si>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</si>
  <si>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</si>
  <si>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</si>
  <si>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</si>
  <si>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</si>
  <si>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</si>
  <si>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</si>
  <si>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</si>
  <si>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</si>
  <si>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</si>
  <si>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</si>
  <si>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</si>
  <si>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</si>
  <si>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</si>
  <si>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</si>
  <si>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</si>
  <si>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</si>
  <si>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</si>
  <si>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</si>
  <si>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</si>
  <si>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</si>
  <si>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</si>
  <si>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</si>
  <si>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</si>
  <si>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</si>
  <si>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</si>
  <si>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</si>
  <si>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</si>
  <si>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</si>
  <si>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</si>
  <si>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</si>
  <si>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</si>
  <si>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</si>
  <si>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</si>
  <si>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</si>
  <si>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</si>
  <si>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</si>
  <si>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</si>
  <si>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</si>
  <si>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</si>
  <si>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</si>
  <si>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</si>
  <si>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</si>
  <si>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</si>
  <si>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</si>
  <si>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</si>
  <si>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</si>
  <si>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</si>
  <si>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</si>
  <si>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</si>
  <si>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</si>
  <si>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</si>
  <si>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</si>
  <si>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</si>
  <si>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</si>
  <si>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</si>
  <si>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</si>
  <si>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</si>
  <si>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</si>
  <si>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</si>
  <si>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</si>
  <si>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</si>
  <si>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</si>
  <si>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</si>
  <si>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</si>
  <si>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</si>
  <si>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</si>
  <si>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</si>
  <si>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</si>
  <si>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</si>
  <si>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</si>
  <si>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</si>
  <si>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</si>
  <si>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</si>
  <si>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</si>
  <si>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</si>
  <si>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</si>
  <si>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</si>
  <si>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</si>
  <si>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</si>
  <si>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</si>
  <si>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</si>
  <si>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</si>
  <si>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</si>
  <si>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</si>
  <si>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</si>
  <si>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</si>
  <si>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</si>
  <si>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</si>
  <si>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</si>
  <si>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</si>
  <si>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</si>
  <si>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</si>
  <si>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</si>
  <si>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</si>
  <si>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</si>
  <si>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</si>
  <si>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</si>
  <si>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</si>
  <si>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</si>
  <si>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</si>
  <si>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</si>
  <si>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</si>
  <si>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</si>
  <si>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</si>
  <si>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</si>
  <si>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</si>
  <si>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</si>
  <si>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</si>
  <si>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</si>
  <si>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</si>
  <si>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</si>
  <si>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</si>
  <si>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</si>
  <si>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</si>
  <si>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</si>
  <si>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</si>
  <si>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</si>
  <si>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</si>
  <si>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</si>
  <si>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</si>
  <si>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</si>
  <si>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</si>
  <si>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</si>
  <si>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</si>
  <si>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</si>
  <si>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</si>
  <si>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</si>
  <si>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</si>
  <si>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</si>
  <si>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</si>
  <si>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</si>
  <si>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</si>
  <si>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</si>
  <si>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</si>
  <si>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</si>
  <si>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</si>
  <si>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</si>
  <si>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</si>
  <si>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</si>
  <si>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</si>
  <si>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</si>
  <si>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</si>
  <si>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</si>
  <si>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</si>
  <si>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</si>
  <si>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</si>
  <si>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</si>
  <si>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</si>
  <si>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</si>
  <si>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</si>
  <si>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</si>
  <si>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</si>
  <si>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</si>
  <si>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</si>
  <si>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</si>
  <si>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</si>
  <si>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</si>
  <si>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</si>
  <si>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</si>
  <si>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</si>
  <si>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</si>
  <si>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</si>
  <si>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</si>
  <si>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</si>
  <si>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</si>
  <si>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</si>
  <si>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</si>
  <si>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</si>
  <si>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</si>
  <si>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</si>
  <si>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</si>
  <si>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</si>
  <si>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</si>
  <si>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</si>
  <si>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</si>
  <si>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</si>
  <si>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</si>
  <si>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</si>
  <si>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</si>
  <si>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</si>
  <si>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</si>
  <si>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</si>
  <si>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</si>
  <si>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</si>
  <si>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</si>
  <si>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</si>
  <si>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</si>
  <si>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</si>
  <si>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</si>
  <si>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</si>
  <si>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</si>
  <si>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</si>
  <si>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</si>
  <si>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</si>
  <si>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</si>
  <si>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</si>
  <si>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</si>
  <si>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</si>
  <si>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</si>
  <si>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</si>
  <si>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</si>
  <si>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</si>
  <si>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</si>
  <si>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</si>
  <si>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</si>
  <si>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</si>
  <si>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</si>
  <si>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</si>
  <si>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</si>
  <si>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</si>
  <si>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</si>
  <si>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</si>
  <si>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</si>
  <si>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</si>
  <si>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</si>
  <si>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</si>
  <si>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</si>
  <si>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</si>
  <si>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</si>
  <si>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</si>
  <si>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</si>
  <si>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</si>
  <si>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</si>
  <si>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</si>
  <si>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</si>
  <si>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</si>
  <si>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</si>
  <si>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</si>
  <si>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</si>
  <si>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</si>
  <si>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</si>
  <si>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</si>
  <si>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</si>
  <si>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</si>
  <si>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</si>
  <si>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</si>
  <si>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</si>
  <si>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</si>
  <si>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</si>
  <si>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</si>
  <si>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</si>
  <si>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</si>
  <si>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</si>
  <si>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</si>
  <si>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</si>
  <si>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</si>
  <si>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</si>
  <si>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</si>
  <si>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</si>
  <si>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</si>
  <si>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</si>
  <si>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</si>
  <si>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</si>
  <si>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</si>
  <si>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</si>
  <si>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</si>
  <si>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</si>
  <si>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</si>
  <si>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</si>
  <si>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</si>
  <si>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</si>
  <si>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</si>
  <si>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</si>
  <si>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</si>
  <si>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</si>
  <si>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</si>
  <si>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</si>
  <si>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</si>
  <si>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</si>
  <si>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</si>
  <si>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</si>
  <si>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</si>
  <si>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</si>
  <si>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</si>
  <si>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</si>
  <si>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</si>
  <si>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</si>
  <si>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</si>
  <si>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</si>
  <si>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</si>
  <si>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</si>
  <si>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</si>
  <si>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</si>
  <si>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</si>
  <si>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</si>
  <si>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</si>
  <si>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</si>
  <si>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</si>
  <si>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</si>
  <si>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</si>
  <si>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</si>
  <si>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</si>
  <si>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</si>
  <si>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</si>
  <si>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</si>
  <si>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</si>
  <si>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</si>
  <si>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</si>
  <si>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</si>
  <si>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</si>
  <si>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</si>
  <si>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</si>
  <si>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</si>
  <si>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</si>
  <si>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</si>
  <si>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</si>
  <si>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</si>
  <si>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</si>
  <si>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</si>
  <si>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</si>
  <si>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</si>
  <si>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</si>
  <si>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</si>
  <si>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</si>
  <si>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</si>
  <si>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</si>
  <si>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</si>
  <si>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</si>
  <si>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</si>
  <si>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</si>
  <si>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</si>
  <si>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</si>
  <si>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</si>
  <si>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</si>
  <si>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</si>
  <si>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</si>
  <si>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</si>
  <si>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</si>
  <si>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</si>
  <si>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</si>
  <si>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</si>
  <si>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</si>
  <si>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</si>
  <si>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</si>
  <si>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</si>
  <si>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</si>
  <si>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</si>
  <si>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</si>
  <si>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</si>
  <si>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</si>
  <si>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</si>
  <si>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</si>
  <si>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</si>
  <si>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</si>
  <si>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</si>
  <si>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</si>
  <si>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</si>
  <si>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</si>
  <si>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</si>
  <si>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</si>
  <si>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</si>
  <si>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</si>
  <si>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</si>
  <si>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</si>
  <si>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</si>
  <si>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</si>
  <si>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</si>
  <si>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</si>
  <si>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</si>
  <si>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</si>
  <si>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</si>
  <si>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</si>
  <si>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</si>
  <si>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</si>
  <si>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</si>
  <si>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</si>
  <si>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</si>
  <si>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</si>
  <si>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</si>
  <si>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</si>
  <si>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</si>
  <si>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</si>
  <si>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</si>
  <si>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</si>
  <si>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</si>
  <si>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</si>
  <si>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</si>
  <si>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</si>
  <si>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</si>
  <si>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</si>
  <si>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</si>
  <si>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</si>
  <si>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</si>
  <si>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</si>
  <si>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</si>
  <si>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</si>
  <si>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</si>
  <si>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</si>
  <si>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</si>
  <si>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</si>
  <si>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</si>
  <si>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</si>
  <si>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</si>
  <si>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</si>
  <si>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</si>
  <si>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</si>
  <si>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</si>
  <si>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</si>
  <si>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</si>
  <si>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</si>
  <si>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</si>
  <si>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</si>
  <si>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</si>
  <si>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</si>
  <si>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</si>
  <si>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</si>
  <si>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</si>
  <si>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</si>
  <si>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</si>
  <si>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</si>
  <si>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</si>
  <si>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</si>
  <si>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</si>
  <si>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</si>
  <si>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</si>
  <si>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</si>
  <si>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</si>
  <si>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</si>
  <si>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</si>
  <si>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</si>
  <si>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</si>
  <si>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</si>
  <si>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</si>
  <si>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</si>
  <si>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</si>
  <si>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</si>
  <si>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</si>
  <si>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</si>
  <si>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</si>
  <si>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</si>
  <si>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</si>
  <si>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</si>
  <si>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</si>
  <si>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</si>
  <si>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</si>
  <si>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</si>
  <si>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</si>
  <si>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</si>
  <si>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</si>
  <si>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</si>
  <si>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</si>
  <si>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</si>
  <si>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</si>
  <si>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</si>
  <si>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</si>
  <si>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</si>
  <si>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</si>
  <si>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</si>
  <si>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</si>
  <si>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</si>
  <si>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</si>
  <si>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</si>
  <si>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</si>
  <si>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</si>
  <si>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</si>
  <si>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</si>
  <si>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</si>
  <si>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</si>
  <si>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</si>
  <si>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</si>
  <si>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</si>
  <si>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</si>
  <si>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</si>
  <si>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</si>
  <si>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</si>
  <si>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</si>
  <si>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</si>
  <si>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</si>
  <si>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</si>
  <si>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</si>
  <si>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</si>
  <si>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</si>
  <si>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</si>
  <si>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</si>
  <si>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</si>
  <si>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</si>
  <si>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</si>
  <si>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</si>
  <si>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</si>
  <si>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</si>
  <si>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</si>
  <si>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</si>
  <si>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</si>
  <si>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</si>
  <si>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</si>
  <si>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</si>
  <si>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</si>
  <si>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</si>
  <si>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</si>
  <si>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</si>
  <si>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</si>
  <si>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</si>
  <si>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</si>
  <si>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</si>
  <si>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</si>
  <si>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</si>
  <si>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</si>
  <si>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</si>
  <si>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</si>
  <si>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</si>
  <si>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</si>
  <si>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</si>
  <si>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</si>
  <si>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</si>
  <si>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</si>
  <si>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</si>
  <si>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</si>
  <si>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</si>
  <si>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</si>
  <si>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</si>
  <si>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</si>
  <si>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</si>
  <si>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</si>
  <si>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</si>
  <si>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</si>
  <si>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</si>
  <si>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</si>
  <si>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</si>
  <si>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</si>
  <si>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</si>
  <si>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</si>
  <si>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</si>
  <si>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</si>
  <si>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</si>
  <si>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</si>
  <si>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</si>
  <si>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</si>
  <si>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</si>
  <si>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</si>
  <si>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</si>
  <si>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</si>
  <si>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</si>
  <si>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</si>
  <si>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</si>
  <si>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</si>
  <si>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</si>
  <si>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</si>
  <si>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</si>
  <si>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</si>
  <si>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</si>
  <si>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</si>
  <si>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</si>
  <si>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</si>
  <si>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</si>
  <si>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</si>
  <si>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</si>
  <si>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</si>
  <si>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</si>
  <si>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</si>
  <si>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</si>
  <si>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</si>
  <si>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</si>
  <si>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</si>
  <si>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</si>
  <si>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</si>
  <si>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</si>
  <si>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</si>
  <si>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</si>
  <si>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</si>
  <si>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</si>
  <si>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</si>
  <si>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</si>
  <si>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</si>
  <si>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</si>
  <si>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</si>
  <si>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</si>
  <si>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</si>
  <si>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</si>
  <si>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</si>
  <si>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</si>
  <si>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</si>
  <si>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</si>
  <si>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</si>
  <si>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</si>
  <si>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</si>
  <si>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</si>
  <si>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</si>
  <si>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</si>
  <si>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</si>
  <si>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</si>
  <si>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</si>
  <si>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</si>
  <si>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</si>
  <si>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</si>
  <si>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</si>
  <si>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</si>
  <si>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</si>
  <si>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</si>
  <si>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</si>
  <si>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</si>
  <si>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</si>
  <si>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</si>
  <si>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</si>
  <si>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</si>
  <si>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</si>
  <si>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</si>
  <si>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</si>
  <si>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</si>
  <si>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</si>
  <si>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</si>
  <si>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</si>
  <si>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</si>
  <si>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</si>
  <si>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</si>
  <si>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</si>
  <si>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</si>
  <si>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</si>
  <si>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</si>
  <si>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</si>
  <si>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</si>
  <si>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</si>
  <si>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</si>
  <si>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</si>
  <si>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</si>
  <si>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</si>
  <si>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</si>
  <si>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</si>
  <si>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</si>
  <si>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</si>
  <si>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</si>
  <si>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</si>
  <si>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</si>
  <si>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</si>
  <si>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</si>
  <si>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</si>
  <si>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</si>
  <si>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</si>
  <si>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</si>
  <si>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</si>
  <si>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</si>
  <si>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</si>
  <si>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</si>
  <si>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</si>
  <si>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</si>
  <si>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</si>
  <si>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</si>
  <si>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</si>
  <si>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</si>
  <si>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</si>
  <si>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</si>
  <si>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</si>
  <si>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</si>
  <si>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</si>
  <si>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</si>
  <si>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</si>
  <si>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</si>
  <si>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</si>
  <si>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</si>
  <si>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</si>
  <si>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</si>
  <si>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</si>
  <si>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</si>
  <si>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</si>
  <si>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</si>
  <si>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</si>
  <si>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</si>
  <si>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</si>
  <si>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</si>
  <si>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</si>
  <si>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</si>
  <si>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</si>
  <si>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</si>
  <si>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</si>
  <si>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</si>
  <si>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</si>
  <si>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</si>
  <si>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</si>
  <si>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</si>
  <si>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</si>
  <si>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</si>
  <si>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</si>
  <si>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</si>
  <si>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</si>
  <si>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</si>
  <si>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</si>
  <si>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</si>
  <si>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</si>
  <si>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</si>
  <si>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</si>
  <si>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</si>
  <si>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</si>
  <si>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</si>
  <si>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</si>
  <si>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</si>
  <si>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</si>
  <si>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</si>
  <si>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</si>
  <si>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</si>
  <si>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</si>
  <si>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</si>
  <si>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</si>
  <si>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</si>
  <si>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</si>
  <si>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</si>
  <si>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</si>
  <si>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</si>
  <si>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</si>
  <si>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</si>
  <si>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</si>
  <si>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</si>
  <si>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</si>
  <si>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</si>
  <si>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</si>
  <si>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</si>
  <si>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</si>
  <si>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</si>
  <si>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</si>
  <si>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</si>
  <si>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</si>
  <si>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</si>
  <si>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</si>
  <si>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</si>
  <si>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</si>
  <si>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</si>
  <si>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</si>
  <si>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</si>
  <si>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</si>
  <si>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</si>
  <si>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</si>
  <si>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</si>
  <si>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</si>
  <si>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</si>
  <si>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</si>
  <si>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</si>
  <si>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</si>
  <si>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</si>
  <si>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</si>
  <si>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</si>
  <si>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</si>
  <si>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</si>
  <si>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</si>
  <si>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</si>
  <si>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</si>
  <si>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</si>
  <si>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</si>
  <si>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</si>
  <si>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</si>
  <si>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</si>
  <si>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</si>
  <si>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</si>
  <si>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</si>
  <si>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</si>
  <si>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</si>
  <si>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</si>
  <si>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</si>
  <si>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</si>
  <si>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</si>
  <si>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</si>
  <si>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</si>
  <si>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</si>
  <si>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</si>
  <si>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</si>
  <si>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</si>
  <si>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</si>
  <si>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</si>
  <si>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</si>
  <si>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</si>
  <si>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</si>
  <si>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</si>
  <si>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</si>
  <si>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</si>
  <si>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</si>
  <si>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</si>
  <si>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</si>
  <si>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</si>
  <si>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</si>
  <si>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</si>
  <si>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</si>
  <si>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</si>
  <si>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</si>
  <si>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</si>
  <si>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</si>
  <si>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</si>
  <si>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</si>
  <si>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</si>
  <si>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</si>
  <si>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</si>
  <si>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</si>
  <si>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</si>
  <si>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</si>
  <si>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</si>
  <si>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</si>
  <si>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</si>
  <si>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</si>
  <si>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</si>
  <si>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</si>
  <si>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</si>
  <si>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</si>
  <si>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</si>
  <si>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</si>
  <si>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</si>
  <si>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</si>
  <si>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</si>
  <si>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</si>
  <si>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</si>
  <si>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</si>
  <si>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</si>
  <si>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</si>
  <si>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</si>
  <si>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</si>
  <si>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</si>
  <si>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</si>
  <si>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</si>
  <si>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</si>
  <si>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</si>
  <si>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</si>
  <si>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</si>
  <si>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</si>
  <si>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</si>
  <si>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</si>
  <si>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</si>
  <si>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</si>
  <si>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</si>
  <si>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</si>
  <si>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</si>
  <si>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</si>
  <si>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</si>
  <si>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</si>
  <si>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</si>
  <si>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</si>
  <si>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</si>
  <si>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</si>
  <si>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</si>
  <si>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</si>
  <si>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</si>
  <si>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</si>
  <si>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</si>
  <si>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</si>
  <si>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</si>
  <si>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</si>
  <si>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</si>
  <si>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</si>
  <si>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</si>
  <si>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</si>
  <si>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</si>
  <si>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</si>
  <si>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</si>
  <si>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</si>
  <si>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</si>
  <si>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</si>
  <si>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</si>
  <si>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</si>
  <si>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</si>
  <si>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</si>
  <si>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</si>
  <si>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</si>
  <si>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</si>
  <si>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</si>
  <si>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</si>
  <si>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</si>
  <si>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</si>
  <si>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</si>
  <si>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</si>
  <si>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</si>
  <si>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</si>
  <si>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</si>
  <si>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</si>
  <si>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</si>
  <si>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</si>
  <si>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</si>
  <si>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</si>
  <si>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</si>
  <si>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</si>
  <si>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</si>
  <si>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</si>
  <si>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</si>
  <si>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</si>
  <si>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</si>
  <si>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</si>
  <si>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</si>
  <si>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</si>
  <si>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</si>
  <si>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</si>
  <si>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</si>
  <si>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</si>
  <si>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</si>
  <si>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</si>
  <si>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</si>
  <si>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</si>
  <si>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</si>
  <si>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</si>
  <si>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</si>
  <si>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</si>
  <si>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</si>
  <si>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</si>
  <si>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</si>
  <si>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</si>
  <si>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</si>
  <si>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</si>
  <si>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</si>
  <si>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</si>
  <si>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</si>
  <si>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</si>
  <si>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</si>
  <si>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</si>
  <si>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</si>
  <si>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</si>
  <si>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</si>
  <si>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</si>
  <si>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</si>
  <si>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</si>
  <si>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</si>
  <si>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</si>
  <si>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</si>
  <si>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</si>
  <si>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</si>
  <si>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</si>
  <si>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</si>
  <si>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</si>
  <si>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</si>
  <si>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</si>
  <si>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</si>
  <si>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</si>
  <si>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</si>
  <si>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</si>
  <si>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</si>
  <si>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</si>
  <si>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</si>
  <si>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</si>
  <si>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</si>
  <si>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</si>
  <si>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</si>
  <si>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</si>
  <si>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</si>
  <si>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</si>
  <si>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</si>
  <si>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</si>
  <si>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</si>
  <si>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</si>
  <si>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</si>
  <si>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</si>
  <si>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</si>
  <si>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</si>
  <si>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</si>
  <si>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</si>
  <si>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</si>
  <si>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</si>
  <si>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</si>
  <si>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</si>
  <si>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</si>
  <si>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</si>
  <si>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</si>
  <si>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</si>
  <si>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</si>
  <si>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</si>
  <si>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</si>
  <si>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</si>
  <si>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</si>
  <si>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</si>
  <si>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</si>
  <si>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</si>
  <si>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</si>
  <si>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</si>
  <si>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</si>
  <si>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</si>
  <si>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</si>
  <si>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</si>
  <si>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</si>
  <si>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</si>
  <si>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</si>
  <si>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</si>
  <si>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</si>
  <si>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</si>
  <si>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</si>
  <si>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</si>
  <si>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</si>
  <si>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</si>
  <si>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</si>
  <si>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</si>
  <si>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</si>
  <si>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</si>
  <si>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</si>
  <si>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</si>
  <si>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</si>
  <si>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</si>
  <si>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</si>
  <si>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</si>
  <si>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</si>
  <si>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</si>
  <si>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</si>
  <si>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</si>
  <si>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</si>
  <si>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</si>
  <si>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</si>
  <si>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</si>
  <si>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</si>
  <si>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</si>
  <si>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</si>
  <si>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</si>
  <si>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</si>
  <si>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</si>
  <si>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</si>
  <si>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</si>
  <si>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</si>
  <si>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</si>
  <si>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</si>
  <si>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</si>
  <si>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</si>
  <si>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</si>
  <si>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</si>
  <si>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</si>
  <si>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</si>
  <si>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</si>
  <si>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</si>
  <si>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</si>
  <si>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</si>
  <si>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</si>
  <si>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</si>
  <si>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</si>
  <si>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</si>
  <si>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</si>
  <si>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</si>
  <si>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</si>
  <si>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</si>
  <si>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</si>
  <si>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</si>
  <si>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</si>
  <si>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</si>
  <si>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</si>
  <si>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</si>
  <si>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</si>
  <si>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</si>
  <si>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</si>
  <si>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</si>
  <si>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</si>
  <si>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</si>
  <si>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</si>
  <si>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</si>
  <si>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</si>
  <si>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</si>
  <si>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</si>
  <si>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</si>
  <si>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</si>
  <si>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</si>
  <si>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</si>
  <si>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</si>
  <si>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</si>
  <si>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</si>
  <si>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</si>
  <si>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</si>
  <si>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</si>
  <si>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</si>
  <si>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</si>
  <si>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</si>
  <si>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</si>
  <si>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</si>
  <si>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</si>
  <si>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</si>
  <si>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</si>
  <si>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</si>
  <si>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</si>
  <si>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</si>
  <si>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</si>
  <si>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</si>
  <si>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</si>
  <si>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</si>
  <si>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</si>
  <si>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</si>
  <si>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</si>
  <si>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</si>
  <si>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</si>
  <si>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</si>
  <si>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</si>
  <si>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</si>
  <si>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</si>
  <si>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</si>
  <si>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</si>
  <si>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</si>
  <si>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</si>
  <si>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</si>
  <si>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</si>
  <si>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</si>
  <si>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</si>
  <si>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</si>
  <si>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</si>
  <si>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</si>
  <si>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</si>
  <si>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</si>
  <si>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</si>
  <si>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</si>
  <si>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</si>
  <si>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</si>
  <si>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</si>
  <si>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</si>
  <si>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</si>
  <si>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</si>
  <si>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</si>
  <si>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</si>
  <si>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</si>
  <si>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</si>
  <si>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</si>
  <si>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</si>
  <si>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</si>
  <si>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</si>
  <si>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</si>
  <si>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</si>
  <si>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</si>
  <si>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</si>
  <si>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</si>
  <si>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</si>
  <si>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</si>
  <si>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</si>
  <si>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</si>
  <si>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</si>
  <si>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</si>
  <si>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</si>
  <si>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</si>
  <si>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</si>
  <si>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</si>
  <si>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</si>
  <si>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</si>
  <si>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</si>
  <si>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</si>
  <si>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</si>
  <si>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</si>
  <si>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</si>
  <si>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</si>
  <si>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</si>
  <si>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</si>
  <si>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</si>
  <si>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</si>
  <si>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</si>
  <si>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</si>
  <si>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</si>
  <si>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</si>
  <si>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</si>
  <si>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</si>
  <si>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</si>
  <si>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</si>
  <si>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</si>
  <si>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</si>
  <si>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</si>
  <si>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</si>
  <si>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</si>
  <si>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</si>
  <si>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</si>
  <si>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</si>
  <si>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</si>
  <si>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</si>
  <si>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</si>
  <si>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</si>
  <si>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</si>
  <si>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</si>
  <si>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</si>
  <si>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</si>
  <si>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</si>
  <si>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</si>
  <si>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</si>
  <si>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</si>
  <si>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</si>
  <si>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</si>
  <si>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</si>
  <si>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</si>
  <si>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</si>
  <si>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</si>
  <si>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</si>
  <si>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</si>
  <si>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</si>
  <si>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</si>
  <si>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</si>
  <si>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</si>
  <si>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</si>
  <si>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</si>
  <si>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</si>
  <si>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</si>
  <si>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</si>
  <si>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</si>
  <si>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</si>
  <si>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</si>
  <si>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</si>
  <si>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</si>
  <si>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</si>
  <si>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</si>
  <si>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</si>
  <si>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</si>
  <si>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</si>
  <si>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</si>
  <si>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</si>
  <si>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</si>
  <si>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</si>
  <si>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</si>
  <si>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</si>
  <si>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</si>
  <si>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</si>
  <si>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</si>
  <si>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</si>
  <si>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</si>
  <si>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</si>
  <si>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</si>
  <si>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</si>
  <si>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</si>
  <si>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</si>
  <si>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</si>
  <si>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</si>
  <si>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</si>
  <si>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</si>
  <si>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</si>
  <si>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</si>
  <si>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</si>
  <si>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</si>
  <si>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</si>
  <si>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</si>
  <si>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</si>
  <si>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</si>
  <si>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</si>
  <si>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</si>
  <si>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</si>
  <si>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</si>
  <si>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</si>
  <si>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</si>
  <si>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</si>
  <si>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</si>
  <si>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</si>
  <si>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</si>
  <si>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</si>
  <si>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</si>
  <si>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</si>
  <si>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</si>
  <si>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</si>
  <si>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</si>
  <si>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</si>
  <si>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</si>
  <si>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</si>
  <si>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</si>
  <si>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</si>
  <si>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</si>
  <si>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</si>
  <si>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</si>
  <si>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</si>
  <si>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</si>
  <si>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</si>
  <si>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</si>
  <si>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</si>
  <si>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</si>
  <si>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</si>
  <si>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</si>
  <si>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</si>
  <si>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</si>
  <si>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</si>
  <si>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</si>
  <si>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</si>
  <si>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</si>
  <si>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</si>
  <si>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</si>
  <si>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</si>
  <si>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</si>
  <si>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</si>
  <si>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</si>
  <si>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</si>
  <si>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</si>
  <si>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</si>
  <si>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</si>
  <si>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</si>
  <si>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</si>
  <si>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</si>
  <si>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</si>
  <si>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</si>
  <si>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</si>
  <si>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</si>
  <si>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</si>
  <si>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</si>
  <si>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</si>
  <si>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</si>
  <si>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</si>
  <si>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</si>
  <si>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</si>
  <si>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</si>
  <si>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</si>
  <si>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</si>
  <si>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</si>
  <si>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</si>
  <si>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</si>
  <si>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</si>
  <si>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</si>
  <si>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</si>
  <si>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</si>
  <si>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</si>
  <si>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</si>
  <si>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</si>
  <si>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</si>
  <si>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</si>
  <si>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</si>
  <si>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</si>
  <si>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</si>
  <si>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</si>
  <si>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</si>
  <si>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</si>
  <si>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</si>
  <si>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</si>
  <si>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</si>
  <si>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</si>
  <si>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</si>
  <si>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</si>
  <si>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</si>
  <si>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</si>
  <si>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</si>
  <si>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</si>
  <si>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</si>
  <si>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</si>
  <si>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</si>
  <si>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</si>
  <si>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</si>
  <si>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</si>
  <si>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</si>
  <si>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</si>
  <si>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</si>
  <si>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</si>
  <si>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</si>
  <si>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</si>
  <si>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</si>
  <si>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</si>
  <si>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</si>
  <si>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</si>
  <si>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</si>
  <si>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</si>
  <si>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</si>
  <si>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</si>
  <si>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</si>
  <si>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</si>
  <si>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</si>
  <si>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</si>
  <si>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</si>
  <si>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</si>
  <si>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</si>
  <si>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</si>
  <si>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</si>
  <si>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</si>
  <si>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</si>
  <si>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</si>
  <si>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</si>
  <si>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</si>
  <si>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</si>
  <si>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</si>
  <si>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</si>
  <si>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</si>
  <si>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</si>
  <si>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</si>
  <si>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</si>
  <si>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</si>
  <si>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</si>
  <si>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</si>
  <si>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</si>
  <si>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</si>
  <si>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</si>
  <si>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</si>
  <si>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</si>
  <si>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</si>
  <si>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</si>
  <si>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</si>
  <si>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</si>
  <si>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</si>
  <si>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</si>
  <si>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</si>
  <si>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</si>
  <si>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</si>
  <si>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</si>
  <si>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</si>
  <si>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</si>
  <si>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</si>
  <si>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</si>
  <si>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</si>
  <si>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</si>
  <si>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</si>
  <si>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</si>
  <si>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</si>
  <si>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</si>
  <si>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</si>
  <si>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</si>
  <si>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</si>
  <si>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</si>
  <si>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</si>
  <si>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</si>
  <si>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</si>
  <si>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</si>
  <si>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</si>
  <si>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</si>
  <si>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</si>
  <si>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</si>
  <si>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</si>
  <si>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</si>
  <si>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</si>
  <si>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</si>
  <si>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</si>
  <si>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</si>
  <si>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</si>
  <si>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</si>
  <si>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</si>
  <si>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</si>
  <si>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</si>
  <si>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</si>
  <si>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</si>
  <si>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</si>
  <si>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</si>
  <si>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</si>
  <si>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</si>
  <si>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</si>
  <si>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</si>
  <si>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</si>
  <si>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</si>
  <si>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</si>
  <si>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</si>
  <si>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</si>
  <si>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</si>
  <si>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</si>
  <si>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</si>
  <si>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</si>
  <si>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</si>
  <si>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</si>
  <si>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</si>
  <si>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</si>
  <si>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</si>
  <si>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</si>
  <si>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</si>
  <si>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</si>
  <si>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</si>
  <si>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</si>
  <si>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</si>
  <si>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</si>
  <si>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</si>
  <si>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</si>
  <si>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</si>
  <si>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</si>
  <si>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</si>
  <si>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</si>
  <si>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</si>
  <si>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</si>
  <si>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</si>
  <si>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</si>
  <si>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</si>
  <si>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</si>
  <si>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</si>
  <si>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</si>
  <si>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</si>
  <si>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</si>
  <si>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</si>
  <si>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</si>
  <si>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</si>
  <si>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</si>
  <si>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</si>
  <si>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</si>
  <si>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</si>
  <si>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</si>
  <si>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</si>
  <si>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</si>
  <si>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</si>
  <si>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</si>
  <si>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</si>
  <si>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</si>
  <si>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</si>
  <si>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</si>
  <si>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</si>
  <si>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</si>
  <si>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</si>
  <si>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</si>
  <si>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</si>
  <si>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</si>
  <si>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</si>
  <si>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</si>
  <si>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</si>
  <si>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</si>
  <si>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</si>
  <si>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</si>
  <si>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</si>
  <si>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</si>
  <si>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</si>
  <si>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</si>
  <si>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</si>
  <si>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</si>
  <si>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</si>
  <si>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</si>
  <si>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</si>
  <si>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</si>
  <si>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</si>
  <si>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</si>
  <si>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</si>
  <si>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</si>
  <si>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</si>
  <si>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</si>
  <si>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</si>
  <si>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</si>
  <si>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</si>
  <si>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</si>
  <si>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</si>
  <si>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</si>
  <si>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</si>
  <si>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</si>
  <si>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</si>
  <si>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</si>
  <si>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</si>
  <si>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</si>
  <si>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</si>
  <si>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</si>
  <si>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</si>
  <si>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</si>
  <si>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</si>
  <si>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</si>
  <si>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</si>
  <si>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</si>
  <si>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</si>
  <si>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</si>
  <si>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</si>
  <si>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</si>
  <si>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</si>
  <si>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</si>
  <si>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</si>
  <si>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</si>
  <si>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</si>
  <si>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</si>
  <si>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</si>
  <si>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</si>
  <si>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</si>
  <si>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</si>
  <si>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</si>
  <si>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</si>
  <si>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</si>
  <si>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</si>
  <si>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</si>
  <si>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</si>
  <si>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</si>
  <si>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</si>
  <si>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</si>
  <si>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</si>
  <si>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</si>
  <si>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</si>
  <si>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</si>
  <si>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</si>
  <si>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</si>
  <si>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</si>
  <si>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</si>
  <si>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</si>
  <si>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</si>
  <si>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</si>
  <si>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</si>
  <si>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</si>
  <si>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</si>
  <si>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</si>
  <si>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</si>
  <si>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</si>
  <si>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</si>
  <si>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</si>
  <si>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</si>
  <si>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</si>
  <si>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</si>
  <si>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</si>
  <si>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</si>
  <si>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</si>
  <si>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</si>
  <si>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</si>
  <si>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</si>
  <si>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</si>
  <si>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</si>
  <si>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</si>
  <si>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</si>
  <si>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</si>
  <si>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</si>
  <si>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</si>
  <si>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</si>
  <si>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</si>
  <si>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</si>
  <si>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</si>
  <si>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</si>
  <si>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</si>
  <si>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</si>
  <si>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</si>
  <si>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</si>
  <si>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</si>
  <si>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</si>
  <si>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</si>
  <si>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</si>
  <si>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</si>
  <si>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</si>
  <si>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</si>
  <si>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</si>
  <si>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</si>
  <si>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</si>
  <si>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</si>
  <si>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</si>
  <si>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</si>
  <si>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</si>
  <si>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</si>
  <si>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</si>
  <si>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</si>
  <si>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</si>
  <si>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</si>
  <si>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</si>
  <si>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</si>
  <si>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</si>
  <si>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</si>
  <si>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</si>
  <si>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</si>
  <si>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</si>
  <si>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</si>
  <si>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</si>
  <si>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</si>
  <si>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</si>
  <si>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</si>
  <si>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</si>
  <si>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</si>
  <si>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</si>
  <si>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</si>
  <si>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</si>
  <si>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</si>
  <si>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</si>
  <si>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</si>
  <si>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</si>
  <si>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</si>
  <si>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</si>
  <si>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</si>
  <si>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</si>
  <si>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</si>
  <si>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</si>
  <si>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</si>
  <si>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</si>
  <si>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</si>
  <si>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</si>
  <si>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</si>
  <si>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</si>
  <si>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</si>
  <si>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</si>
  <si>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</si>
  <si>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</si>
  <si>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</si>
  <si>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</si>
  <si>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</si>
  <si>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</si>
  <si>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</si>
  <si>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</si>
  <si>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</si>
  <si>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</si>
  <si>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</si>
  <si>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</si>
  <si>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</si>
  <si>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</si>
  <si>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</si>
  <si>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</si>
  <si>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</si>
  <si>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</si>
  <si>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</si>
  <si>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</si>
  <si>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</si>
  <si>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</si>
  <si>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</si>
  <si>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</si>
  <si>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</si>
  <si>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</si>
  <si>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</si>
  <si>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</si>
  <si>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</si>
  <si>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</si>
  <si>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</si>
  <si>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</si>
  <si>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</si>
  <si>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</si>
  <si>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</si>
  <si>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</si>
  <si>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</si>
  <si>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</si>
  <si>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</si>
  <si>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</si>
  <si>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</si>
  <si>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</si>
  <si>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</si>
  <si>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</si>
  <si>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</si>
  <si>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</si>
  <si>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</si>
  <si>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</si>
  <si>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</si>
  <si>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</si>
  <si>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</si>
  <si>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</si>
  <si>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</si>
  <si>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</si>
  <si>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</si>
  <si>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</si>
  <si>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</si>
  <si>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</si>
  <si>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</si>
  <si>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</si>
  <si>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</si>
  <si>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</si>
  <si>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</si>
  <si>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</si>
  <si>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</si>
  <si>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</si>
  <si>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</si>
  <si>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</si>
  <si>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</si>
  <si>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</si>
  <si>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</si>
  <si>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</si>
  <si>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</si>
  <si>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</si>
  <si>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</si>
  <si>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</si>
  <si>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</si>
  <si>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</si>
  <si>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</si>
  <si>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</si>
  <si>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</si>
  <si>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</si>
  <si>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</si>
  <si>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</si>
  <si>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</si>
  <si>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</si>
  <si>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</si>
  <si>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</si>
  <si>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</si>
  <si>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</si>
  <si>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</si>
  <si>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</si>
  <si>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</si>
  <si>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</si>
  <si>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</si>
  <si>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</si>
  <si>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</si>
  <si>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</si>
  <si>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</si>
  <si>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</si>
  <si>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</si>
  <si>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</si>
  <si>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</si>
  <si>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</si>
  <si>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</si>
  <si>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</si>
  <si>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</si>
  <si>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</si>
  <si>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</si>
  <si>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</si>
  <si>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</si>
  <si>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</si>
  <si>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</si>
  <si>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</si>
  <si>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</si>
  <si>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</si>
  <si>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</si>
  <si>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</si>
  <si>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</si>
  <si>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</si>
  <si>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</si>
  <si>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</si>
  <si>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</si>
  <si>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</si>
  <si>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</si>
  <si>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</si>
  <si>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</si>
  <si>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</si>
  <si>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</si>
  <si>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</si>
  <si>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</si>
  <si>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</si>
  <si>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</si>
  <si>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</si>
  <si>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</si>
  <si>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</si>
  <si>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</si>
  <si>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</si>
  <si>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</si>
  <si>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</si>
  <si>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</si>
  <si>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</si>
  <si>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</si>
  <si>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</si>
  <si>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</si>
  <si>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</si>
  <si>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</si>
  <si>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</si>
  <si>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</si>
  <si>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</si>
  <si>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</si>
  <si>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</si>
  <si>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</si>
  <si>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</si>
  <si>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</si>
  <si>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</si>
  <si>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</si>
  <si>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</si>
  <si>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</si>
  <si>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</si>
  <si>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</si>
  <si>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</si>
  <si>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</si>
  <si>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</si>
  <si>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</si>
  <si>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</si>
  <si>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</si>
  <si>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</si>
  <si>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</si>
  <si>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</si>
  <si>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</si>
  <si>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</si>
  <si>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</si>
  <si>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</si>
  <si>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</si>
  <si>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</si>
  <si>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</si>
  <si>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</si>
  <si>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</si>
  <si>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</si>
  <si>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</si>
  <si>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</si>
  <si>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</si>
  <si>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</si>
  <si>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</si>
  <si>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</si>
  <si>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</si>
  <si>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</si>
  <si>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</si>
  <si>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</si>
  <si>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</si>
  <si>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</si>
  <si>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</si>
  <si>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</si>
  <si>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</si>
  <si>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</si>
  <si>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</si>
  <si>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</si>
  <si>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</si>
  <si>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</si>
  <si>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</si>
  <si>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</si>
  <si>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</si>
  <si>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</si>
  <si>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</si>
  <si>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</si>
  <si>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</si>
  <si>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</si>
  <si>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</si>
  <si>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</si>
  <si>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</si>
  <si>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</si>
  <si>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</si>
  <si>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</si>
  <si>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</si>
  <si>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</si>
  <si>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</si>
  <si>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</si>
  <si>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</si>
  <si>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</si>
  <si>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</si>
  <si>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</si>
  <si>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</si>
  <si>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</si>
  <si>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</si>
  <si>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</si>
  <si>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</si>
  <si>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</si>
  <si>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</si>
  <si>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</si>
  <si>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</si>
  <si>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</si>
  <si>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</si>
  <si>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</si>
  <si>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</si>
  <si>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</si>
  <si>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</si>
  <si>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</si>
  <si>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</si>
  <si>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</si>
  <si>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</si>
  <si>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</si>
  <si>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</si>
  <si>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</si>
  <si>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</si>
  <si>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</si>
  <si>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</si>
  <si>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</si>
  <si>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</si>
  <si>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</si>
  <si>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</si>
  <si>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</si>
  <si>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</si>
  <si>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</si>
  <si>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</si>
  <si>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</si>
  <si>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</si>
  <si>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</si>
  <si>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</si>
  <si>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</si>
  <si>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</si>
  <si>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</si>
  <si>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</si>
  <si>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</si>
  <si>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</si>
  <si>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</si>
  <si>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</si>
  <si>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</si>
  <si>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</si>
  <si>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</si>
  <si>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</si>
  <si>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</si>
  <si>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</si>
  <si>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</si>
  <si>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</si>
  <si>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</si>
  <si>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</si>
  <si>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</si>
  <si>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</si>
  <si>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</si>
  <si>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</si>
  <si>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</si>
  <si>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</si>
  <si>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</si>
  <si>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</si>
  <si>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</si>
  <si>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</si>
  <si>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</si>
  <si>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</si>
  <si>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</si>
  <si>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</si>
  <si>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</si>
  <si>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</si>
  <si>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</si>
  <si>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</si>
  <si>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</si>
  <si>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</si>
  <si>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</si>
  <si>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</si>
  <si>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</si>
  <si>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</si>
  <si>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</si>
  <si>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</si>
  <si>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</si>
  <si>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</si>
  <si>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</si>
  <si>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</si>
  <si>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</si>
  <si>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</si>
  <si>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</si>
  <si>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</si>
  <si>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</si>
  <si>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</si>
  <si>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</si>
  <si>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</si>
  <si>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</si>
  <si>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</si>
  <si>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</si>
  <si>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</si>
  <si>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</si>
  <si>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</si>
  <si>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</si>
  <si>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</si>
  <si>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</si>
  <si>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</si>
  <si>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</si>
  <si>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</si>
  <si>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</si>
  <si>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</si>
  <si>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</si>
  <si>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</si>
  <si>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</si>
  <si>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</si>
  <si>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</si>
  <si>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</si>
  <si>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</si>
  <si>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</si>
  <si>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</si>
  <si>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</si>
  <si>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</si>
  <si>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</si>
  <si>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</si>
  <si>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</si>
  <si>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</si>
  <si>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</si>
  <si>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</si>
  <si>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</si>
  <si>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</si>
  <si>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</si>
  <si>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</si>
  <si>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</si>
  <si>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</si>
  <si>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</si>
  <si>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</si>
  <si>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</si>
  <si>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</si>
  <si>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</si>
  <si>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</si>
  <si>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</si>
  <si>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</si>
  <si>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</si>
  <si>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</si>
  <si>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</si>
  <si>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</si>
  <si>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</si>
  <si>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</si>
  <si>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</si>
  <si>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</si>
  <si>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</si>
  <si>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</si>
  <si>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</si>
  <si>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</si>
  <si>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</si>
  <si>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</si>
  <si>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</si>
  <si>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</si>
  <si>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</si>
  <si>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</si>
  <si>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</si>
  <si>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</si>
  <si>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</si>
  <si>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</si>
  <si>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</si>
  <si>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</si>
  <si>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</si>
  <si>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</si>
  <si>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</si>
  <si>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</si>
  <si>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</si>
  <si>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</si>
  <si>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</si>
  <si>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</si>
  <si>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</si>
  <si>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</si>
  <si>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</si>
  <si>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</si>
  <si>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</si>
  <si>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</si>
  <si>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</si>
  <si>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</si>
  <si>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</si>
  <si>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</si>
  <si>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</si>
  <si>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</si>
  <si>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</si>
  <si>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</si>
  <si>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</si>
  <si>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</si>
  <si>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</si>
  <si>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</si>
  <si>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</si>
  <si>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</si>
  <si>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</si>
  <si>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</si>
  <si>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</si>
  <si>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</si>
  <si>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</si>
  <si>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</si>
  <si>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</si>
  <si>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</si>
  <si>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</si>
  <si>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</si>
  <si>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</si>
  <si>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</si>
  <si>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</si>
  <si>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</si>
  <si>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</si>
  <si>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</si>
  <si>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</si>
  <si>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</si>
  <si>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</si>
  <si>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</si>
  <si>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</si>
  <si>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</si>
  <si>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</si>
  <si>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</si>
  <si>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</si>
  <si>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</si>
  <si>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</si>
  <si>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</si>
  <si>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</si>
  <si>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</si>
  <si>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</si>
  <si>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</si>
  <si>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</si>
  <si>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</si>
  <si>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</si>
  <si>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</si>
  <si>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</si>
  <si>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</si>
  <si>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</si>
  <si>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</si>
  <si>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</si>
  <si>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</si>
  <si>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</si>
  <si>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</si>
  <si>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</si>
  <si>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</si>
  <si>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</si>
  <si>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</si>
  <si>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</si>
  <si>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</si>
  <si>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</si>
  <si>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</si>
  <si>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</si>
  <si>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</si>
  <si>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</si>
  <si>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</si>
  <si>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</si>
  <si>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</si>
  <si>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</si>
  <si>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</si>
  <si>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</si>
  <si>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</si>
  <si>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</si>
  <si>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</si>
  <si>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</si>
  <si>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</si>
  <si>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</si>
  <si>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</si>
  <si>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</si>
  <si>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</si>
  <si>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</si>
  <si>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</si>
  <si>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</si>
  <si>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</si>
  <si>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</si>
  <si>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</si>
  <si>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</si>
  <si>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</si>
  <si>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</si>
  <si>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</si>
  <si>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</si>
  <si>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</si>
  <si>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</si>
  <si>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</si>
  <si>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</si>
  <si>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</si>
  <si>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</si>
  <si>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</si>
  <si>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</si>
  <si>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</si>
  <si>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</si>
  <si>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</si>
  <si>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</si>
  <si>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</si>
  <si>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</si>
  <si>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</si>
  <si>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</si>
  <si>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</si>
  <si>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</si>
  <si>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</si>
  <si>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</si>
  <si>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</si>
  <si>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</si>
  <si>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</si>
  <si>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</si>
  <si>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</si>
  <si>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</si>
  <si>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</si>
  <si>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</si>
  <si>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</si>
  <si>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</si>
  <si>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</si>
  <si>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</si>
  <si>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</si>
  <si>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</si>
  <si>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</si>
  <si>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</si>
  <si>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</si>
  <si>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</si>
  <si>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</si>
  <si>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</si>
  <si>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</si>
  <si>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</si>
  <si>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</si>
  <si>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</si>
  <si>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</si>
  <si>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</si>
  <si>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</si>
  <si>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</si>
  <si>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</si>
  <si>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</si>
  <si>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</si>
  <si>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</si>
  <si>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</si>
  <si>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</si>
  <si>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</si>
  <si>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</si>
  <si>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</si>
  <si>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</si>
  <si>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</si>
  <si>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</si>
  <si>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</si>
  <si>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</si>
  <si>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</si>
  <si>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</si>
  <si>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</si>
  <si>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</si>
  <si>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</si>
  <si>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</si>
  <si>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</si>
  <si>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</si>
  <si>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</si>
  <si>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</si>
  <si>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</si>
  <si>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</si>
  <si>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</si>
  <si>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</si>
  <si>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</si>
  <si>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</si>
  <si>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</si>
  <si>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</si>
  <si>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</si>
  <si>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</si>
  <si>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</si>
  <si>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</si>
  <si>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</si>
  <si>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</si>
  <si>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</si>
  <si>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</si>
  <si>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</si>
  <si>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</si>
  <si>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</si>
  <si>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</si>
  <si>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</si>
  <si>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</si>
  <si>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</si>
  <si>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</si>
  <si>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</si>
  <si>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</si>
  <si>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</si>
  <si>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</si>
  <si>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</si>
  <si>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</si>
  <si>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</si>
  <si>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</si>
  <si>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</si>
  <si>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</si>
  <si>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</si>
  <si>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</si>
  <si>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</si>
  <si>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</si>
  <si>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</si>
  <si>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</si>
  <si>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</si>
  <si>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</si>
  <si>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</si>
  <si>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</si>
  <si>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</si>
  <si>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</si>
  <si>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</si>
  <si>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</si>
  <si>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</si>
  <si>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</si>
  <si>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</si>
  <si>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</si>
  <si>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</si>
  <si>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</si>
  <si>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</si>
  <si>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</si>
  <si>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</si>
  <si>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</si>
  <si>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</si>
  <si>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</si>
  <si>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</si>
  <si>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</si>
  <si>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</si>
  <si>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</si>
  <si>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</si>
  <si>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</si>
  <si>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</si>
  <si>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</si>
  <si>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</si>
  <si>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</si>
  <si>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</si>
  <si>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</si>
  <si>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</si>
  <si>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</si>
  <si>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</si>
  <si>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</si>
  <si>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</si>
  <si>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</si>
  <si>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</si>
  <si>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</si>
  <si>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</si>
  <si>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</si>
  <si>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</si>
  <si>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</si>
  <si>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</si>
  <si>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</si>
  <si>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</si>
  <si>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</si>
  <si>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</si>
  <si>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</si>
  <si>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</si>
  <si>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</si>
  <si>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</si>
  <si>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</si>
  <si>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</si>
  <si>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</si>
  <si>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</si>
  <si>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</si>
  <si>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</si>
  <si>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</si>
  <si>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</si>
  <si>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</si>
  <si>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</si>
  <si>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</si>
  <si>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</si>
  <si>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</si>
  <si>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</si>
  <si>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</si>
  <si>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</si>
  <si>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</si>
  <si>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</si>
  <si>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</si>
  <si>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</si>
  <si>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</si>
  <si>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</si>
  <si>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</si>
  <si>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</si>
  <si>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</si>
  <si>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</si>
  <si>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</si>
  <si>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</si>
  <si>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</si>
  <si>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</si>
  <si>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</si>
  <si>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</si>
  <si>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</si>
  <si>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</si>
  <si>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</si>
  <si>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</si>
  <si>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</si>
  <si>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</si>
  <si>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</si>
  <si>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</si>
  <si>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</si>
  <si>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</si>
  <si>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</si>
  <si>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</si>
  <si>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</si>
  <si>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</si>
  <si>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</si>
  <si>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</si>
  <si>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</si>
  <si>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</si>
  <si>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</si>
  <si>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</si>
  <si>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</si>
  <si>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</si>
  <si>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</si>
  <si>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</si>
  <si>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</si>
  <si>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</si>
  <si>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</si>
  <si>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</si>
  <si>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</si>
  <si>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</si>
  <si>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</si>
  <si>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</si>
  <si>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</si>
  <si>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</si>
  <si>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</si>
  <si>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</si>
  <si>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</si>
  <si>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</si>
  <si>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</si>
  <si>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</si>
  <si>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</si>
  <si>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</si>
  <si>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</si>
  <si>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</si>
  <si>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</si>
  <si>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</si>
  <si>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</si>
  <si>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</si>
  <si>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</si>
  <si>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</si>
  <si>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</si>
  <si>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</si>
  <si>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</si>
  <si>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</si>
  <si>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</si>
  <si>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</si>
  <si>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</si>
  <si>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</si>
  <si>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</si>
  <si>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</si>
  <si>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</si>
  <si>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</si>
  <si>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</si>
  <si>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</si>
  <si>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</si>
  <si>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</si>
  <si>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</si>
  <si>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</si>
  <si>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</si>
  <si>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</si>
  <si>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</si>
  <si>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</si>
  <si>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</si>
  <si>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</si>
  <si>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</si>
  <si>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</si>
  <si>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</si>
  <si>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</si>
  <si>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</si>
  <si>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</si>
  <si>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</si>
  <si>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</si>
  <si>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</si>
  <si>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</si>
  <si>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</si>
  <si>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</si>
  <si>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</si>
  <si>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</si>
  <si>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</si>
  <si>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</si>
  <si>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</si>
  <si>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</si>
  <si>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</si>
  <si>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</si>
  <si>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</si>
  <si>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</si>
  <si>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</si>
  <si>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</si>
  <si>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</si>
  <si>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</si>
  <si>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</si>
  <si>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</si>
  <si>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</si>
  <si>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</si>
  <si>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</si>
  <si>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</si>
  <si>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</si>
  <si>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</si>
  <si>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</si>
  <si>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</si>
  <si>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</si>
  <si>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</si>
  <si>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</si>
  <si>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</si>
  <si>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</si>
  <si>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</si>
  <si>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</si>
  <si>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</si>
  <si>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</si>
  <si>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</si>
  <si>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</si>
  <si>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</si>
  <si>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</si>
  <si>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</si>
  <si>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</si>
  <si>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</si>
  <si>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</si>
  <si>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</si>
  <si>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</si>
  <si>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</si>
  <si>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</si>
  <si>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</si>
  <si>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</si>
  <si>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</si>
  <si>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</si>
  <si>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</si>
  <si>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</si>
  <si>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</si>
  <si>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</si>
  <si>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</si>
  <si>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</si>
  <si>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</si>
  <si>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</si>
  <si>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</si>
  <si>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</si>
  <si>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</si>
  <si>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</si>
  <si>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</si>
  <si>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</si>
  <si>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</si>
  <si>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</si>
  <si>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</si>
  <si>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</si>
  <si>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</si>
  <si>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</si>
  <si>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</si>
  <si>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</si>
  <si>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</si>
  <si>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</si>
  <si>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</si>
  <si>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</si>
  <si>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</si>
  <si>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</si>
  <si>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</si>
  <si>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</si>
  <si>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</si>
  <si>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</si>
  <si>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</si>
  <si>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</si>
  <si>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</si>
  <si>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</si>
  <si>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</si>
  <si>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</si>
  <si>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</si>
  <si>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</si>
  <si>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</si>
  <si>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</si>
  <si>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</si>
  <si>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</si>
  <si>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</si>
  <si>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</si>
  <si>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</si>
  <si>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</si>
  <si>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</si>
  <si>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</si>
  <si>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</si>
  <si>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</si>
  <si>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</si>
  <si>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</si>
  <si>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</si>
  <si>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</si>
  <si>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</si>
  <si>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</si>
  <si>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</si>
  <si>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</si>
  <si>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</si>
  <si>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</si>
  <si>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</si>
  <si>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</si>
  <si>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</si>
  <si>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</si>
  <si>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</si>
  <si>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</si>
  <si>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</si>
  <si>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</si>
  <si>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</si>
  <si>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</si>
  <si>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</si>
  <si>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</si>
  <si>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</si>
  <si>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</si>
  <si>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</si>
  <si>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</si>
  <si>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</si>
  <si>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</si>
  <si>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</si>
  <si>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</si>
  <si>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</si>
  <si>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</si>
  <si>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</si>
  <si>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</si>
  <si>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</si>
  <si>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</si>
  <si>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</si>
  <si>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</si>
  <si>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</si>
  <si>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</si>
  <si>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</si>
  <si>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</si>
  <si>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</si>
  <si>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</si>
  <si>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</si>
  <si>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</si>
  <si>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</si>
  <si>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</si>
  <si>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</si>
  <si>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</si>
  <si>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</si>
  <si>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</si>
  <si>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</si>
  <si>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</si>
  <si>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</si>
  <si>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</si>
  <si>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</si>
  <si>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</si>
  <si>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</si>
  <si>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</si>
  <si>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</si>
  <si>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</si>
  <si>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</si>
  <si>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</si>
  <si>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</si>
  <si>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</si>
  <si>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</si>
  <si>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</si>
  <si>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</si>
  <si>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</si>
  <si>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</si>
  <si>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</si>
  <si>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</si>
  <si>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</si>
  <si>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</si>
  <si>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</si>
  <si>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</si>
  <si>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</si>
  <si>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</si>
  <si>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</si>
  <si>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</si>
  <si>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</si>
  <si>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</si>
  <si>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</si>
  <si>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</si>
  <si>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</si>
  <si>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</si>
  <si>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</si>
  <si>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</si>
  <si>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</si>
  <si>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</si>
  <si>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</si>
  <si>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</si>
  <si>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</si>
  <si>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</si>
  <si>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</si>
  <si>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</si>
  <si>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</si>
  <si>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</si>
  <si>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</si>
  <si>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</si>
  <si>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</si>
  <si>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</si>
  <si>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</si>
  <si>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</si>
  <si>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</si>
  <si>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</si>
  <si>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</si>
  <si>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</si>
  <si>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</si>
  <si>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</si>
  <si>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</si>
  <si>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</si>
  <si>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</si>
  <si>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</si>
  <si>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</si>
  <si>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</si>
  <si>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</si>
  <si>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</si>
  <si>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</si>
  <si>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</si>
  <si>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</si>
  <si>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</si>
  <si>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</si>
  <si>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</si>
  <si>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</si>
  <si>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</si>
  <si>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</si>
  <si>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</si>
  <si>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</si>
  <si>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</si>
  <si>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</si>
  <si>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</si>
  <si>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</si>
  <si>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</si>
  <si>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</si>
  <si>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</si>
  <si>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</si>
  <si>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</si>
  <si>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</si>
  <si>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</si>
  <si>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</si>
  <si>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</si>
  <si>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</si>
  <si>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</si>
  <si>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</si>
  <si>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</si>
  <si>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</si>
  <si>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</si>
  <si>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</si>
  <si>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</si>
  <si>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</si>
  <si>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</si>
  <si>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</si>
  <si>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</si>
  <si>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</si>
  <si>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</si>
  <si>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</si>
  <si>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</si>
  <si>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</si>
  <si>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</si>
  <si>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</si>
  <si>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</si>
  <si>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</si>
  <si>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</si>
  <si>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</si>
  <si>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</si>
  <si>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</si>
  <si>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</si>
  <si>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</si>
  <si>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</si>
  <si>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</si>
  <si>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</si>
  <si>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</si>
  <si>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</si>
  <si>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</si>
  <si>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</si>
  <si>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</si>
  <si>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</si>
  <si>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</si>
  <si>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</si>
  <si>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</si>
  <si>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</si>
  <si>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</si>
  <si>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</si>
  <si>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</si>
  <si>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</si>
  <si>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</si>
  <si>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</si>
  <si>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</si>
  <si>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</si>
  <si>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</si>
  <si>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</si>
  <si>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</si>
  <si>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</si>
  <si>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</si>
  <si>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</si>
  <si>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</si>
  <si>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</si>
  <si>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</si>
  <si>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</si>
  <si>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</si>
  <si>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</si>
  <si>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</si>
  <si>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</si>
  <si>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</si>
  <si>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</si>
  <si>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</si>
  <si>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</si>
  <si>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</si>
  <si>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</si>
  <si>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</si>
  <si>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</si>
  <si>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</si>
  <si>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</si>
  <si>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</si>
  <si>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</si>
  <si>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</si>
  <si>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</si>
  <si>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</si>
  <si>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</si>
  <si>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</si>
  <si>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</si>
  <si>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</si>
  <si>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</si>
  <si>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</si>
  <si>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</si>
  <si>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</si>
  <si>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</si>
  <si>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</si>
  <si>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</si>
  <si>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</si>
  <si>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</si>
  <si>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</si>
  <si>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</si>
  <si>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</si>
  <si>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</si>
  <si>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</si>
  <si>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</si>
  <si>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</si>
  <si>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</si>
  <si>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</si>
  <si>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</si>
  <si>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</si>
  <si>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</si>
  <si>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</si>
  <si>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</si>
  <si>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</si>
  <si>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</si>
  <si>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</si>
  <si>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</si>
  <si>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</si>
  <si>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</si>
  <si>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</si>
  <si>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</si>
  <si>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</si>
  <si>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</si>
  <si>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</si>
  <si>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</si>
  <si>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</si>
  <si>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</si>
  <si>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</si>
  <si>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</si>
  <si>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</si>
  <si>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</si>
  <si>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</si>
  <si>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</si>
  <si>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</si>
  <si>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</si>
  <si>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</si>
  <si>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</si>
  <si>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</si>
  <si>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</si>
  <si>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</si>
  <si>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</si>
  <si>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</si>
  <si>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</si>
  <si>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</si>
  <si>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</si>
  <si>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</si>
  <si>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</si>
  <si>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</si>
  <si>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</si>
  <si>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</si>
  <si>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</si>
  <si>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</si>
  <si>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</si>
  <si>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</si>
  <si>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</si>
  <si>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</si>
  <si>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</si>
  <si>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</si>
  <si>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</si>
  <si>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</si>
  <si>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</si>
  <si>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</si>
  <si>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</si>
  <si>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</si>
  <si>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</si>
  <si>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</si>
  <si>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</si>
  <si>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</si>
  <si>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</si>
  <si>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</si>
  <si>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</si>
  <si>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</si>
  <si>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</si>
  <si>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</si>
  <si>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</si>
  <si>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</si>
  <si>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</si>
  <si>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</si>
  <si>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</si>
  <si>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</si>
  <si>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</si>
  <si>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</si>
  <si>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</si>
  <si>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</si>
  <si>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</si>
  <si>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</si>
  <si>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</si>
  <si>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</si>
  <si>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</si>
  <si>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</si>
  <si>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</si>
  <si>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</si>
  <si>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</si>
  <si>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</si>
  <si>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</si>
  <si>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</si>
  <si>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</si>
  <si>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</si>
  <si>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</si>
  <si>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</si>
  <si>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</si>
  <si>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</si>
  <si>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</si>
  <si>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</si>
  <si>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</si>
  <si>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</si>
  <si>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</si>
  <si>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</si>
  <si>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</si>
  <si>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</si>
  <si>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</si>
  <si>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</si>
  <si>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</si>
  <si>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</si>
  <si>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</si>
  <si>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</si>
  <si>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</si>
  <si>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</si>
  <si>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</si>
  <si>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</si>
  <si>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</si>
  <si>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</si>
  <si>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</si>
  <si>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</si>
  <si>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</si>
  <si>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</si>
  <si>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</si>
  <si>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</si>
  <si>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</si>
  <si>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</si>
  <si>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</si>
  <si>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</si>
  <si>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</si>
  <si>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</si>
  <si>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</si>
  <si>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</si>
  <si>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</si>
  <si>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</si>
  <si>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</si>
  <si>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</si>
  <si>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</si>
  <si>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</si>
  <si>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</si>
  <si>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</si>
  <si>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</si>
  <si>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</si>
  <si>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</si>
  <si>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</si>
  <si>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</si>
  <si>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</si>
  <si>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</si>
  <si>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</si>
  <si>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</si>
  <si>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</si>
  <si>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</si>
  <si>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</si>
  <si>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</si>
  <si>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</si>
  <si>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</si>
  <si>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</si>
  <si>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</si>
  <si>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</si>
  <si>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</si>
  <si>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</si>
  <si>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</si>
  <si>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</si>
  <si>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</si>
  <si>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</si>
  <si>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</si>
  <si>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</si>
  <si>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</si>
  <si>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</si>
  <si>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</si>
  <si>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</si>
  <si>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</si>
  <si>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</si>
  <si>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</si>
  <si>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</si>
  <si>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</si>
  <si>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</si>
  <si>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</si>
  <si>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</si>
  <si>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</si>
  <si>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</si>
  <si>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</si>
  <si>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</si>
  <si>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</si>
  <si>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</si>
  <si>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</si>
  <si>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</si>
  <si>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</si>
  <si>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</si>
  <si>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</si>
  <si>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</si>
  <si>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</si>
  <si>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</si>
  <si>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</si>
  <si>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</si>
  <si>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</si>
  <si>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</si>
  <si>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</si>
  <si>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</si>
  <si>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</si>
  <si>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</si>
  <si>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</si>
  <si>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</si>
  <si>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</si>
  <si>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</si>
  <si>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</si>
  <si>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</si>
  <si>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</si>
  <si>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</si>
  <si>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</si>
  <si>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</si>
  <si>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</si>
  <si>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</si>
  <si>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</si>
  <si>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</si>
  <si>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</si>
  <si>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</si>
  <si>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</si>
  <si>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</si>
  <si>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</si>
  <si>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</si>
  <si>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</si>
  <si>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</si>
  <si>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</si>
  <si>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</si>
  <si>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</si>
  <si>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</si>
  <si>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</si>
  <si>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</si>
  <si>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</si>
  <si>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</si>
  <si>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</si>
  <si>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</si>
  <si>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</si>
  <si>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</si>
  <si>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</si>
  <si>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</si>
  <si>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</si>
  <si>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</si>
  <si>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</si>
  <si>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</si>
  <si>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</si>
  <si>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</si>
  <si>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</si>
  <si>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</si>
  <si>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</si>
  <si>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</si>
  <si>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</si>
  <si>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</si>
  <si>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</si>
  <si>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</si>
  <si>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</si>
  <si>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</si>
  <si>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</si>
  <si>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</si>
  <si>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</si>
  <si>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</si>
  <si>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</si>
  <si>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</si>
  <si>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</si>
  <si>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</si>
  <si>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</si>
  <si>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</si>
  <si>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</si>
  <si>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</si>
  <si>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</si>
  <si>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</si>
  <si>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</si>
  <si>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</si>
  <si>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</si>
  <si>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</si>
  <si>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</si>
  <si>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</si>
  <si>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</si>
  <si>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</si>
  <si>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</si>
  <si>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</si>
  <si>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</si>
  <si>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</si>
  <si>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</si>
  <si>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</si>
  <si>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</si>
  <si>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</si>
  <si>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</si>
  <si>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</si>
  <si>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</si>
  <si>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</si>
  <si>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</si>
  <si>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</si>
  <si>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</si>
  <si>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</si>
  <si>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</si>
  <si>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</si>
  <si>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</si>
  <si>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</si>
  <si>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</si>
  <si>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</si>
  <si>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</si>
  <si>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</si>
  <si>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</si>
  <si>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</si>
  <si>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</si>
  <si>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</si>
  <si>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</si>
  <si>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</si>
  <si>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</si>
  <si>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</si>
  <si>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</si>
  <si>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</si>
  <si>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</si>
  <si>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</si>
  <si>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</si>
  <si>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</si>
  <si>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</si>
  <si>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</si>
  <si>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</si>
  <si>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</si>
  <si>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</si>
  <si>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</si>
  <si>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</si>
  <si>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</si>
  <si>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</si>
  <si>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</si>
  <si>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</si>
  <si>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</si>
  <si>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</si>
  <si>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</si>
  <si>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</si>
  <si>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</si>
  <si>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</si>
  <si>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</si>
  <si>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</si>
  <si>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</si>
  <si>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</si>
  <si>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</si>
  <si>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</si>
  <si>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</si>
  <si>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</si>
  <si>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</si>
  <si>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</si>
  <si>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</si>
  <si>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</si>
  <si>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</si>
  <si>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</si>
  <si>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</si>
  <si>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</si>
  <si>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</si>
  <si>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</si>
  <si>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</si>
  <si>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</si>
  <si>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</si>
  <si>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</si>
  <si>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</si>
  <si>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</si>
  <si>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</si>
  <si>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</si>
  <si>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</si>
  <si>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</si>
  <si>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</si>
  <si>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</si>
  <si>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</si>
  <si>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</si>
  <si>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</si>
  <si>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</si>
  <si>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</si>
  <si>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</si>
  <si>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</si>
  <si>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</si>
  <si>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</si>
  <si>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</si>
  <si>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</si>
  <si>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</si>
  <si>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</si>
  <si>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</si>
  <si>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</si>
  <si>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</si>
  <si>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</si>
  <si>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</si>
  <si>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</si>
  <si>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</si>
  <si>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</si>
  <si>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</si>
  <si>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</si>
  <si>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</si>
  <si>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</si>
  <si>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</si>
  <si>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</si>
  <si>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</si>
  <si>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</si>
  <si>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</si>
  <si>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</si>
  <si>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</si>
  <si>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</si>
  <si>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</si>
  <si>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</si>
  <si>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</si>
  <si>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</si>
  <si>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</si>
  <si>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</si>
  <si>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</si>
  <si>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</si>
  <si>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</si>
  <si>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</si>
  <si>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</si>
  <si>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</si>
  <si>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</si>
  <si>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</si>
  <si>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</si>
  <si>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</si>
  <si>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</si>
  <si>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</si>
  <si>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</si>
  <si>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</si>
  <si>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</si>
  <si>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</si>
  <si>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</si>
  <si>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</si>
  <si>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</si>
  <si>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</si>
  <si>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</si>
  <si>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</si>
  <si>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</si>
  <si>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</si>
  <si>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</si>
  <si>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</si>
  <si>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</si>
  <si>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</si>
  <si>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</si>
  <si>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</si>
  <si>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</si>
  <si>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</si>
  <si>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</si>
  <si>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</si>
  <si>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</si>
  <si>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</si>
  <si>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</si>
  <si>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</si>
  <si>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</si>
  <si>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</si>
  <si>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</si>
  <si>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</si>
  <si>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</si>
  <si>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</si>
  <si>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</si>
  <si>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</si>
  <si>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</si>
  <si>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</si>
  <si>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</si>
  <si>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</si>
  <si>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</si>
  <si>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</si>
  <si>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</si>
  <si>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</si>
  <si>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</si>
  <si>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</si>
  <si>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</si>
  <si>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</si>
  <si>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</si>
  <si>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</si>
  <si>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</si>
  <si>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</si>
  <si>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</si>
  <si>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</si>
  <si>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</si>
  <si>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</si>
  <si>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</si>
  <si>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</si>
  <si>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</si>
  <si>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</si>
  <si>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</si>
  <si>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</si>
  <si>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</si>
  <si>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</si>
  <si>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</si>
  <si>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</si>
  <si>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</si>
  <si>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</si>
  <si>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</si>
  <si>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</si>
  <si>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</si>
  <si>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</si>
  <si>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</si>
  <si>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</si>
  <si>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</si>
  <si>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</si>
  <si>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</si>
  <si>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</si>
  <si>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</si>
  <si>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</si>
  <si>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</si>
  <si>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</si>
  <si>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</si>
  <si>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</si>
  <si>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</si>
  <si>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</si>
  <si>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</si>
  <si>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</si>
  <si>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</si>
  <si>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</si>
  <si>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</si>
  <si>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</si>
  <si>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</si>
  <si>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</si>
  <si>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</si>
  <si>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</si>
  <si>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</si>
  <si>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</si>
  <si>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</si>
  <si>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</si>
  <si>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</si>
  <si>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</si>
  <si>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</si>
  <si>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</si>
  <si>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</si>
  <si>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</si>
  <si>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</si>
  <si>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</si>
  <si>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</si>
  <si>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</si>
  <si>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</si>
  <si>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</si>
  <si>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</si>
  <si>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</si>
  <si>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</si>
  <si>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</si>
  <si>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</si>
  <si>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</si>
  <si>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</si>
  <si>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</si>
  <si>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</si>
  <si>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</si>
  <si>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</si>
  <si>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</si>
  <si>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</si>
  <si>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</si>
  <si>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</si>
  <si>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</si>
  <si>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</si>
  <si>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</si>
  <si>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</si>
  <si>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</si>
  <si>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</si>
  <si>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</si>
  <si>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</si>
  <si>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</si>
  <si>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</si>
  <si>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</si>
  <si>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</si>
  <si>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</si>
  <si>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</si>
  <si>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</si>
  <si>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</si>
  <si>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</si>
  <si>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</si>
  <si>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</si>
  <si>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</si>
  <si>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</si>
  <si>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</si>
  <si>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</si>
  <si>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</si>
  <si>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</si>
  <si>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</si>
  <si>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</si>
  <si>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</si>
  <si>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</si>
  <si>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</si>
  <si>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</si>
  <si>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</si>
  <si>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</si>
  <si>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</si>
  <si>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</si>
  <si>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</si>
  <si>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</si>
  <si>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</si>
  <si>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</si>
  <si>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</si>
  <si>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</si>
  <si>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</si>
  <si>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</si>
  <si>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</si>
  <si>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</si>
  <si>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</si>
  <si>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</si>
  <si>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</si>
  <si>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</si>
  <si>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</si>
  <si>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</si>
  <si>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</si>
  <si>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</si>
  <si>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</si>
  <si>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</si>
  <si>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</si>
  <si>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</si>
  <si>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</si>
  <si>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</si>
  <si>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</si>
  <si>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</si>
  <si>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</si>
  <si>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</si>
  <si>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</si>
  <si>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</si>
  <si>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</si>
  <si>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</si>
  <si>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</si>
  <si>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</si>
  <si>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</si>
  <si>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</si>
  <si>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</si>
  <si>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</si>
  <si>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</si>
  <si>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</si>
  <si>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</si>
  <si>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</si>
  <si>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</si>
  <si>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</si>
  <si>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</si>
  <si>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</si>
  <si>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</si>
  <si>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</si>
  <si>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</si>
  <si>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</si>
  <si>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</si>
  <si>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</si>
  <si>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</si>
  <si>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</si>
  <si>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</si>
  <si>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</si>
  <si>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</si>
  <si>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</si>
  <si>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</si>
  <si>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</si>
  <si>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</si>
  <si>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</si>
  <si>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</si>
  <si>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</si>
  <si>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</si>
  <si>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</si>
  <si>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</si>
  <si>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</si>
  <si>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</si>
  <si>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</si>
  <si>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</si>
  <si>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</si>
  <si>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</si>
  <si>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</si>
  <si>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</si>
  <si>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</si>
  <si>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</si>
  <si>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</si>
  <si>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</si>
  <si>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</si>
  <si>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</si>
  <si>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</si>
  <si>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</si>
  <si>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</si>
  <si>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</si>
  <si>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</si>
  <si>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</si>
  <si>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</si>
  <si>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</si>
  <si>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</si>
  <si>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</si>
  <si>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</si>
  <si>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</si>
  <si>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</si>
  <si>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</si>
  <si>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</si>
  <si>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</si>
  <si>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</si>
  <si>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</si>
  <si>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</si>
  <si>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</si>
  <si>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</si>
  <si>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</si>
  <si>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</si>
  <si>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</si>
  <si>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</si>
  <si>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</si>
  <si>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</si>
  <si>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</si>
  <si>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</si>
  <si>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</si>
  <si>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</si>
  <si>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</si>
  <si>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</si>
  <si>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</si>
  <si>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</si>
  <si>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</si>
  <si>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</si>
  <si>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</si>
  <si>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</si>
  <si>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</si>
  <si>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</si>
  <si>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</si>
  <si>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</si>
  <si>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</si>
  <si>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</si>
  <si>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</si>
  <si>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</si>
  <si>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</si>
  <si>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</si>
  <si>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</si>
  <si>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</si>
  <si>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</si>
  <si>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</si>
  <si>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</si>
  <si>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</si>
  <si>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</si>
  <si>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</si>
  <si>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</si>
  <si>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</si>
  <si>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</si>
  <si>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</si>
  <si>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</si>
  <si>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</si>
  <si>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</si>
  <si>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</si>
  <si>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</si>
  <si>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</si>
  <si>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</si>
  <si>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</si>
  <si>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</si>
  <si>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</si>
  <si>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</si>
  <si>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</si>
  <si>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</si>
  <si>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</si>
  <si>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</si>
  <si>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</si>
  <si>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</si>
  <si>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</si>
  <si>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</si>
  <si>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</si>
  <si>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</si>
  <si>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</si>
  <si>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</si>
  <si>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</si>
  <si>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</si>
  <si>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</si>
  <si>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</si>
  <si>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</si>
  <si>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</si>
  <si>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</si>
  <si>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</si>
  <si>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</si>
  <si>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</si>
  <si>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</si>
  <si>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</si>
  <si>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</si>
  <si>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</si>
  <si>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</si>
  <si>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</si>
  <si>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</si>
  <si>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</si>
  <si>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</si>
  <si>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</si>
  <si>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</si>
  <si>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</si>
  <si>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</si>
  <si>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</si>
  <si>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</si>
  <si>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</si>
  <si>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</si>
  <si>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</si>
  <si>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</si>
  <si>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</si>
  <si>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</si>
  <si>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</si>
  <si>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</si>
  <si>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</si>
  <si>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</si>
  <si>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</si>
  <si>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</si>
  <si>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</si>
  <si>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</si>
  <si>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</si>
  <si>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</si>
  <si>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</si>
  <si>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</si>
  <si>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</si>
  <si>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</si>
  <si>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</si>
  <si>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</si>
  <si>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</si>
  <si>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</si>
  <si>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</si>
  <si>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</si>
  <si>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</si>
  <si>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</si>
  <si>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</si>
  <si>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</si>
  <si>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</si>
  <si>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</si>
  <si>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</si>
  <si>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</si>
  <si>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</si>
  <si>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</si>
  <si>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</si>
  <si>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</si>
  <si>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</si>
  <si>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</si>
  <si>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</si>
  <si>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</si>
  <si>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</si>
  <si>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</si>
  <si>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</si>
  <si>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</si>
  <si>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</si>
  <si>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</si>
  <si>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</si>
  <si>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</si>
  <si>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</si>
  <si>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</si>
  <si>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</si>
  <si>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</si>
  <si>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</si>
  <si>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</si>
  <si>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</si>
  <si>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</si>
  <si>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</si>
  <si>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</si>
  <si>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</si>
  <si>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</si>
  <si>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</si>
  <si>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</si>
  <si>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</si>
  <si>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</si>
  <si>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</si>
  <si>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</si>
  <si>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</si>
  <si>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</si>
  <si>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</si>
  <si>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</si>
  <si>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</si>
  <si>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</si>
  <si>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</si>
  <si>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</si>
  <si>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</si>
  <si>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</si>
  <si>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</si>
  <si>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</si>
  <si>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</si>
  <si>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</si>
  <si>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</si>
  <si>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</si>
  <si>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</si>
  <si>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</si>
  <si>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</si>
  <si>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</si>
  <si>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</si>
  <si>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</si>
  <si>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</si>
  <si>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</si>
  <si>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</si>
  <si>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</si>
  <si>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</si>
  <si>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</si>
  <si>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</si>
  <si>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</si>
  <si>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</si>
  <si>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</si>
  <si>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</si>
  <si>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</si>
  <si>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</si>
  <si>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</si>
  <si>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</si>
  <si>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</si>
  <si>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</si>
  <si>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</si>
  <si>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</si>
  <si>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</si>
  <si>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</si>
  <si>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</si>
  <si>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</si>
  <si>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</si>
  <si>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</si>
  <si>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</si>
  <si>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</si>
  <si>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</si>
  <si>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</si>
  <si>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</si>
  <si>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</si>
  <si>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</si>
  <si>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</si>
  <si>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</si>
  <si>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</si>
  <si>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</si>
  <si>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</si>
  <si>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</si>
  <si>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</si>
  <si>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</si>
  <si>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</si>
  <si>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</si>
  <si>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</si>
  <si>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</si>
  <si>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</si>
  <si>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</si>
  <si>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</si>
  <si>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</si>
  <si>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</si>
  <si>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</si>
  <si>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</si>
  <si>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</si>
  <si>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</si>
  <si>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</si>
  <si>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</si>
  <si>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</si>
  <si>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</si>
  <si>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</si>
  <si>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</si>
  <si>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</si>
  <si>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</si>
  <si>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</si>
  <si>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</si>
  <si>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</si>
  <si>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</si>
  <si>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</si>
  <si>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</si>
  <si>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</si>
  <si>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</si>
  <si>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</si>
  <si>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</si>
  <si>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</si>
  <si>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</si>
  <si>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</si>
  <si>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</si>
  <si>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</si>
  <si>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</si>
  <si>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</si>
  <si>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</si>
  <si>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</si>
  <si>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</si>
  <si>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</si>
  <si>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</si>
  <si>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</si>
  <si>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</si>
  <si>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</si>
  <si>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</si>
  <si>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</si>
  <si>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</si>
  <si>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</si>
  <si>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</si>
  <si>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</si>
  <si>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</si>
  <si>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</si>
  <si>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</si>
  <si>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</si>
  <si>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</si>
  <si>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</si>
  <si>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</si>
  <si>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</si>
  <si>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</si>
  <si>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</si>
  <si>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</si>
  <si>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</si>
  <si>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</si>
  <si>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</si>
  <si>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</si>
  <si>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</si>
  <si>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</si>
  <si>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</si>
  <si>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</si>
  <si>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</si>
  <si>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</si>
  <si>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</si>
  <si>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</si>
  <si>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</si>
  <si>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</si>
  <si>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</si>
  <si>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</si>
  <si>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</si>
  <si>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</si>
  <si>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</si>
  <si>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</si>
  <si>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</si>
  <si>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</si>
  <si>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</si>
  <si>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</si>
  <si>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</si>
  <si>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</si>
  <si>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</si>
  <si>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</si>
  <si>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</si>
  <si>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</si>
  <si>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</si>
  <si>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</si>
  <si>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</si>
  <si>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</si>
  <si>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</si>
  <si>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</si>
  <si>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</si>
  <si>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</si>
  <si>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</si>
  <si>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</si>
  <si>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</si>
  <si>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</si>
  <si>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</si>
  <si>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</si>
  <si>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</si>
  <si>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</si>
  <si>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</si>
  <si>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</si>
  <si>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</si>
  <si>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</si>
  <si>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</si>
  <si>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</si>
  <si>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</si>
  <si>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</si>
  <si>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</si>
  <si>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</si>
  <si>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</si>
  <si>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</si>
  <si>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</si>
  <si>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</si>
  <si>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</si>
  <si>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</si>
  <si>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</si>
  <si>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</si>
  <si>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</si>
  <si>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</si>
  <si>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</si>
  <si>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</si>
  <si>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</si>
  <si>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</si>
  <si>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</si>
  <si>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</si>
  <si>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</si>
  <si>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</si>
  <si>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</si>
  <si>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</si>
  <si>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</si>
  <si>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</si>
  <si>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</si>
  <si>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</si>
  <si>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</si>
  <si>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</si>
  <si>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</si>
  <si>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</si>
  <si>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</si>
  <si>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</si>
  <si>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</si>
  <si>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</si>
  <si>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</si>
  <si>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</si>
  <si>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</si>
  <si>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</si>
  <si>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</si>
  <si>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</si>
  <si>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</si>
  <si>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</si>
  <si>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</si>
  <si>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</si>
  <si>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</si>
  <si>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</si>
  <si>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</si>
  <si>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</si>
  <si>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</si>
  <si>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</si>
  <si>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</si>
  <si>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</si>
  <si>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</si>
  <si>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</si>
  <si>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</si>
  <si>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</si>
  <si>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</si>
  <si>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</si>
  <si>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</si>
  <si>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</si>
  <si>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</si>
  <si>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</si>
  <si>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</si>
  <si>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</si>
  <si>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</si>
  <si>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</si>
  <si>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</si>
  <si>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</si>
  <si>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</si>
  <si>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</si>
  <si>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</si>
  <si>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</si>
  <si>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</si>
  <si>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</si>
  <si>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</si>
  <si>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</si>
  <si>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</si>
  <si>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</si>
  <si>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</si>
  <si>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</si>
  <si>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</si>
  <si>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</si>
  <si>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</si>
  <si>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</si>
  <si>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</si>
  <si>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</si>
  <si>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</si>
  <si>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</si>
  <si>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</si>
  <si>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</si>
  <si>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</si>
  <si>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</si>
  <si>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</si>
  <si>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</si>
  <si>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</si>
  <si>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</si>
  <si>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</si>
  <si>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</si>
  <si>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</si>
  <si>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</si>
  <si>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</si>
  <si>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</si>
  <si>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</si>
  <si>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</si>
  <si>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</si>
  <si>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</si>
  <si>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</si>
  <si>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</si>
  <si>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</si>
  <si>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</si>
  <si>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</si>
  <si>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</si>
  <si>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</si>
  <si>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</si>
  <si>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</si>
  <si>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</si>
  <si>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</si>
  <si>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</si>
  <si>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</si>
  <si>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</si>
  <si>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</si>
  <si>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</si>
  <si>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</si>
  <si>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</si>
  <si>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</si>
  <si>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</si>
  <si>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</si>
  <si>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</si>
  <si>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</si>
  <si>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</si>
  <si>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</si>
  <si>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</si>
  <si>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</si>
  <si>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</si>
  <si>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</si>
  <si>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</si>
  <si>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</si>
  <si>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</si>
  <si>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</si>
  <si>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</si>
  <si>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</si>
  <si>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</si>
  <si>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</si>
  <si>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</si>
  <si>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</si>
  <si>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</si>
  <si>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</si>
  <si>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</si>
  <si>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</si>
  <si>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</si>
  <si>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</si>
  <si>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</si>
  <si>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</si>
  <si>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</si>
  <si>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</si>
  <si>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</si>
  <si>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</si>
  <si>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</si>
  <si>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</si>
  <si>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</si>
  <si>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</si>
  <si>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</si>
  <si>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</si>
  <si>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</si>
  <si>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</si>
  <si>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</si>
  <si>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</si>
  <si>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</si>
  <si>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</si>
  <si>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</si>
  <si>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</si>
  <si>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</si>
  <si>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</si>
  <si>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</si>
  <si>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</si>
  <si>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</si>
  <si>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</si>
  <si>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</si>
  <si>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</si>
  <si>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</si>
  <si>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</si>
  <si>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</si>
  <si>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</si>
  <si>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</si>
  <si>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</si>
  <si>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</si>
  <si>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</si>
  <si>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</si>
  <si>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</si>
  <si>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</si>
  <si>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</si>
  <si>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</si>
  <si>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</si>
  <si>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</si>
  <si>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</si>
  <si>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</si>
  <si>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</si>
  <si>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</si>
  <si>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</si>
  <si>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</si>
  <si>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</si>
  <si>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</si>
  <si>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</si>
  <si>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</si>
  <si>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</si>
  <si>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</si>
  <si>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</si>
  <si>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</si>
  <si>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</si>
  <si>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</si>
  <si>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</si>
  <si>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</si>
  <si>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</si>
  <si>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</si>
  <si>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</si>
  <si>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</si>
  <si>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</si>
  <si>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</si>
  <si>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</si>
  <si>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</si>
  <si>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</si>
  <si>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</si>
  <si>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</si>
  <si>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</si>
  <si>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</si>
  <si>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</si>
  <si>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</si>
  <si>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</si>
  <si>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</si>
  <si>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</si>
  <si>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</si>
  <si>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</si>
  <si>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</si>
  <si>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</si>
  <si>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</si>
  <si>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</si>
  <si>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</si>
  <si>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</si>
  <si>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</si>
  <si>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</si>
  <si>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</si>
  <si>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</si>
  <si>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</si>
  <si>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</si>
  <si>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</si>
  <si>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</si>
  <si>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</si>
  <si>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</si>
  <si>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</si>
  <si>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</si>
  <si>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</si>
  <si>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</si>
  <si>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</si>
  <si>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</si>
  <si>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</si>
  <si>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</si>
  <si>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</si>
  <si>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</si>
  <si>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</si>
  <si>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</si>
  <si>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</si>
  <si>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</si>
  <si>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</si>
  <si>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</si>
  <si>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</si>
  <si>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</si>
  <si>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</si>
  <si>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</si>
  <si>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</si>
  <si>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</si>
  <si>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</si>
  <si>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</si>
  <si>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</si>
  <si>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</si>
  <si>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</si>
  <si>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</si>
  <si>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</si>
  <si>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</si>
  <si>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</si>
  <si>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</si>
  <si>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</si>
  <si>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</si>
  <si>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</si>
  <si>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</si>
  <si>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</si>
  <si>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</si>
  <si>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</si>
  <si>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</si>
  <si>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</si>
  <si>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</si>
  <si>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</si>
  <si>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</si>
  <si>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</si>
  <si>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</si>
  <si>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</si>
  <si>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</si>
  <si>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</si>
  <si>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</si>
  <si>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</si>
  <si>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</si>
  <si>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</si>
  <si>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</si>
  <si>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</si>
  <si>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</si>
  <si>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</si>
  <si>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</si>
  <si>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</si>
  <si>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</si>
  <si>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</si>
  <si>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</si>
  <si>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</si>
  <si>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</si>
  <si>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</si>
  <si>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</si>
  <si>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</si>
  <si>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</si>
  <si>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</si>
  <si>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</si>
  <si>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</si>
  <si>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</si>
  <si>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</si>
  <si>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</si>
  <si>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</si>
  <si>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</si>
  <si>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</si>
  <si>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</si>
  <si>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</si>
  <si>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</si>
  <si>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</si>
  <si>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</si>
  <si>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</si>
  <si>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</si>
  <si>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</si>
  <si>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</si>
  <si>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</si>
  <si>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</si>
  <si>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</si>
  <si>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</si>
  <si>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</si>
  <si>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</si>
  <si>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</si>
  <si>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</si>
  <si>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</si>
  <si>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</si>
  <si>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</si>
  <si>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</si>
  <si>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</si>
  <si>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</si>
  <si>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</si>
  <si>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</si>
  <si>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</si>
  <si>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</si>
  <si>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</si>
  <si>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</si>
  <si>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</si>
  <si>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</si>
  <si>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</si>
  <si>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</si>
  <si>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</si>
  <si>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</si>
  <si>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</si>
  <si>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</si>
  <si>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</si>
  <si>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</si>
  <si>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</si>
  <si>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</si>
  <si>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</si>
  <si>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</si>
  <si>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</si>
  <si>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</si>
  <si>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</si>
  <si>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</si>
  <si>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</si>
  <si>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</si>
  <si>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</si>
  <si>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</si>
  <si>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</si>
  <si>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</si>
  <si>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</si>
  <si>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</si>
  <si>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</si>
  <si>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</si>
  <si>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</si>
  <si>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</si>
  <si>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</si>
  <si>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</si>
  <si>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</si>
  <si>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</si>
  <si>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</si>
  <si>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</si>
  <si>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</si>
  <si>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</si>
  <si>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</si>
  <si>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</si>
  <si>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</si>
  <si>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</si>
  <si>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</si>
  <si>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</si>
  <si>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</si>
  <si>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</si>
  <si>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</si>
  <si>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</si>
  <si>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</si>
  <si>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</si>
  <si>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</si>
  <si>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</si>
  <si>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</si>
  <si>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</si>
  <si>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</si>
  <si>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</si>
  <si>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</si>
  <si>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</si>
  <si>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</si>
  <si>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</si>
  <si>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</si>
  <si>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</si>
  <si>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</si>
  <si>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</si>
  <si>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</si>
  <si>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</si>
  <si>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</si>
  <si>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</si>
  <si>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</si>
  <si>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</si>
  <si>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</si>
  <si>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</si>
  <si>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</si>
  <si>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</si>
  <si>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</si>
  <si>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</si>
  <si>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</si>
  <si>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</si>
  <si>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</si>
  <si>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</si>
  <si>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</si>
  <si>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</si>
  <si>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</si>
  <si>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</si>
  <si>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</si>
  <si>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</si>
  <si>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</si>
  <si>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</si>
  <si>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</si>
  <si>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</si>
  <si>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</si>
  <si>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</si>
  <si>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</si>
  <si>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</si>
  <si>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</si>
  <si>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</si>
  <si>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</si>
  <si>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</si>
  <si>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</si>
  <si>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</si>
  <si>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</si>
  <si>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</si>
  <si>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</si>
  <si>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</si>
  <si>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</si>
  <si>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</si>
  <si>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</si>
  <si>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</si>
  <si>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</si>
  <si>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</si>
  <si>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</si>
  <si>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</si>
  <si>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</si>
  <si>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</si>
  <si>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</si>
  <si>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</si>
  <si>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</si>
  <si>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</si>
  <si>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</si>
  <si>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</si>
  <si>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</si>
  <si>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</si>
  <si>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</si>
  <si>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</si>
  <si>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</si>
  <si>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</si>
  <si>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</si>
  <si>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</si>
  <si>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</si>
  <si>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</si>
  <si>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</si>
  <si>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</si>
  <si>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</si>
  <si>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</si>
  <si>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</si>
  <si>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</si>
  <si>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</si>
  <si>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</si>
  <si>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</si>
  <si>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</si>
  <si>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</si>
  <si>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</si>
  <si>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</si>
  <si>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</si>
  <si>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</si>
  <si>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</si>
  <si>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</si>
  <si>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</si>
  <si>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</si>
  <si>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</si>
  <si>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</si>
  <si>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</si>
  <si>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</si>
  <si>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</si>
  <si>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</si>
  <si>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</si>
  <si>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</si>
  <si>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</si>
  <si>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</si>
  <si>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</si>
  <si>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</si>
  <si>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</si>
  <si>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</si>
  <si>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</si>
  <si>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</si>
  <si>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</si>
  <si>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</si>
  <si>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</si>
  <si>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</si>
  <si>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</si>
  <si>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</si>
  <si>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</si>
  <si>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</si>
  <si>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</si>
  <si>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</si>
  <si>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</si>
  <si>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</si>
  <si>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</si>
  <si>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</si>
  <si>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</si>
  <si>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</si>
  <si>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</si>
  <si>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</si>
  <si>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</si>
  <si>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</si>
  <si>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</si>
  <si>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</si>
  <si>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</si>
  <si>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</si>
  <si>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</si>
  <si>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</si>
  <si>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</si>
  <si>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</si>
  <si>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</si>
  <si>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</si>
  <si>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</si>
  <si>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</si>
  <si>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</si>
  <si>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</si>
  <si>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</si>
  <si>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</si>
  <si>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</si>
  <si>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</si>
  <si>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</si>
  <si>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</si>
  <si>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</si>
  <si>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</si>
  <si>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</si>
  <si>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</si>
  <si>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</si>
  <si>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</si>
  <si>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</si>
  <si>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</si>
  <si>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</si>
  <si>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</si>
  <si>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</si>
  <si>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</si>
  <si>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</si>
  <si>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</si>
  <si>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</si>
  <si>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</si>
  <si>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</si>
  <si>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</si>
  <si>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</si>
  <si>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</si>
  <si>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</si>
  <si>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</si>
  <si>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</si>
  <si>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</si>
  <si>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</si>
  <si>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</si>
  <si>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</si>
  <si>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</si>
  <si>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</si>
  <si>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</si>
  <si>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</si>
  <si>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</si>
  <si>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</si>
  <si>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</si>
  <si>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</si>
  <si>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</si>
  <si>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</si>
  <si>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</si>
  <si>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</si>
  <si>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</si>
  <si>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</si>
  <si>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</si>
  <si>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</si>
  <si>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</si>
  <si>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</si>
  <si>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</si>
  <si>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</si>
  <si>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</si>
  <si>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</si>
  <si>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</si>
  <si>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</si>
  <si>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</si>
  <si>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</si>
  <si>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</si>
  <si>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</si>
  <si>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</si>
  <si>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</si>
  <si>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</si>
  <si>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</si>
  <si>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</si>
  <si>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</si>
  <si>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</si>
  <si>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</si>
  <si>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</si>
  <si>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</si>
  <si>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</si>
  <si>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</si>
  <si>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</si>
  <si>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</si>
  <si>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</si>
  <si>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</si>
  <si>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</si>
  <si>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</si>
  <si>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</si>
  <si>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</si>
  <si>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</si>
  <si>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</si>
  <si>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</si>
  <si>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</si>
  <si>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</si>
  <si>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</si>
  <si>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</si>
  <si>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</si>
  <si>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</si>
  <si>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</si>
  <si>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</si>
  <si>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</si>
  <si>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</si>
  <si>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</si>
  <si>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</si>
  <si>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</si>
  <si>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</si>
  <si>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</si>
  <si>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</si>
  <si>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</si>
  <si>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</si>
  <si>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</si>
  <si>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</si>
  <si>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</si>
  <si>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</si>
  <si>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</si>
  <si>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</si>
  <si>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</si>
  <si>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</si>
  <si>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</si>
  <si>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</si>
  <si>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</si>
  <si>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</si>
  <si>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</si>
  <si>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</si>
  <si>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</si>
  <si>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</si>
  <si>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</si>
  <si>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</si>
  <si>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</si>
  <si>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</si>
  <si>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</si>
  <si>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</si>
  <si>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</si>
  <si>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</si>
  <si>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</si>
  <si>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</si>
  <si>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</si>
  <si>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</si>
  <si>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</si>
  <si>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</si>
  <si>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</si>
  <si>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</si>
  <si>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</si>
  <si>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</si>
  <si>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</si>
  <si>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</si>
  <si>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</si>
  <si>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</si>
  <si>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</si>
  <si>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</si>
  <si>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</si>
  <si>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</si>
  <si>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</si>
  <si>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</si>
  <si>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</si>
  <si>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</si>
  <si>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</si>
  <si>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</si>
  <si>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</si>
  <si>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</si>
  <si>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</si>
  <si>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</si>
  <si>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</si>
  <si>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</si>
  <si>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</si>
  <si>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</si>
  <si>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</si>
  <si>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</si>
  <si>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</si>
  <si>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</si>
  <si>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</si>
  <si>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</si>
  <si>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</si>
  <si>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</si>
  <si>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</si>
  <si>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</si>
  <si>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</si>
  <si>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</si>
  <si>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</si>
  <si>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</si>
  <si>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</si>
  <si>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</si>
  <si>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</si>
  <si>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</si>
  <si>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</si>
  <si>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</si>
  <si>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</si>
  <si>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</si>
  <si>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</si>
  <si>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</si>
  <si>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</si>
  <si>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</si>
  <si>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</si>
  <si>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</si>
  <si>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</si>
  <si>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</si>
  <si>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</si>
  <si>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</si>
  <si>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</si>
  <si>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</si>
  <si>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</si>
  <si>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</si>
  <si>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</si>
  <si>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</si>
  <si>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</si>
  <si>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</si>
  <si>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</si>
  <si>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</si>
  <si>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</si>
  <si>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</si>
  <si>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</si>
  <si>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</si>
  <si>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</si>
  <si>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</si>
  <si>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</si>
  <si>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</si>
  <si>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</si>
  <si>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</si>
  <si>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</si>
  <si>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</si>
  <si>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</si>
  <si>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</si>
  <si>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</si>
  <si>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</si>
  <si>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</si>
  <si>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</si>
  <si>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</si>
  <si>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</si>
  <si>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</si>
  <si>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</si>
  <si>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</si>
  <si>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</si>
  <si>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</si>
  <si>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</si>
  <si>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</si>
  <si>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</si>
  <si>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</si>
  <si>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</si>
  <si>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</si>
  <si>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</si>
  <si>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</si>
  <si>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</si>
  <si>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</si>
  <si>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</si>
  <si>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</si>
  <si>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</si>
  <si>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</si>
  <si>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</si>
  <si>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</si>
  <si>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</si>
  <si>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</si>
  <si>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</si>
  <si>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</si>
  <si>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</si>
  <si>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</si>
  <si>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</si>
  <si>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</si>
  <si>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</si>
  <si>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</si>
  <si>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</si>
  <si>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</si>
  <si>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</si>
  <si>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</si>
  <si>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</si>
  <si>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</si>
  <si>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</si>
  <si>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</si>
  <si>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</si>
  <si>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</si>
  <si>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</si>
  <si>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</si>
  <si>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</si>
  <si>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</si>
  <si>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</si>
  <si>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</si>
  <si>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</si>
  <si>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</si>
  <si>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</si>
  <si>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</si>
  <si>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</si>
  <si>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</si>
  <si>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</si>
  <si>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</si>
  <si>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</si>
  <si>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</si>
  <si>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</si>
  <si>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</si>
  <si>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</si>
  <si>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</si>
  <si>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</si>
  <si>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</si>
  <si>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</si>
  <si>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</si>
  <si>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</si>
  <si>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</si>
  <si>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</si>
  <si>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</si>
  <si>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</si>
  <si>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</si>
  <si>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</si>
  <si>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</si>
  <si>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</si>
  <si>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</si>
  <si>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</si>
  <si>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</si>
  <si>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</si>
  <si>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</si>
  <si>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</si>
  <si>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</si>
  <si>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</si>
  <si>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</si>
  <si>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</si>
  <si>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</si>
  <si>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</si>
  <si>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</si>
  <si>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</si>
  <si>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</si>
  <si>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</si>
  <si>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</si>
  <si>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</si>
  <si>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</si>
  <si>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</si>
  <si>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</si>
  <si>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</si>
  <si>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</si>
  <si>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</si>
  <si>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</si>
  <si>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</si>
  <si>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</si>
  <si>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</si>
  <si>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</si>
  <si>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</si>
  <si>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</si>
  <si>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</si>
  <si>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</si>
  <si>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</si>
  <si>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</si>
  <si>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</si>
  <si>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</si>
  <si>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</si>
  <si>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</si>
  <si>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</si>
  <si>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</si>
  <si>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</si>
  <si>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</si>
  <si>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</si>
  <si>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</si>
  <si>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</si>
  <si>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</si>
  <si>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</si>
  <si>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</si>
  <si>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</si>
  <si>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</si>
  <si>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</si>
  <si>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</si>
  <si>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</si>
  <si>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</si>
  <si>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</si>
  <si>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</si>
  <si>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</si>
  <si>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</si>
  <si>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</si>
  <si>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</si>
  <si>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</si>
  <si>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</si>
  <si>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</si>
  <si>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</si>
  <si>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</si>
  <si>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</si>
  <si>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</si>
  <si>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</si>
  <si>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</si>
  <si>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</si>
  <si>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</si>
  <si>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</si>
  <si>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</si>
  <si>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</si>
  <si>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</si>
  <si>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</si>
  <si>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</si>
  <si>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</si>
  <si>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</si>
  <si>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</si>
  <si>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</si>
  <si>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</si>
  <si>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</si>
  <si>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</si>
  <si>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</si>
  <si>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</si>
  <si>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</si>
  <si>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</si>
  <si>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</si>
  <si>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</si>
  <si>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</si>
  <si>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</si>
  <si>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</si>
  <si>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</si>
  <si>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</si>
  <si>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</si>
  <si>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</si>
  <si>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</si>
  <si>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</si>
  <si>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</si>
  <si>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</si>
  <si>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</si>
  <si>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</si>
  <si>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</si>
  <si>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</si>
  <si>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</si>
  <si>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</si>
  <si>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</si>
  <si>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</si>
  <si>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</si>
  <si>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</si>
  <si>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</si>
  <si>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</si>
  <si>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</si>
  <si>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</si>
  <si>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</si>
  <si>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</si>
  <si>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</si>
  <si>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</si>
  <si>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</si>
  <si>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</si>
  <si>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</si>
  <si>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</si>
  <si>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</si>
  <si>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</si>
  <si>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</si>
  <si>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</si>
  <si>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</si>
  <si>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</si>
  <si>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</si>
  <si>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</si>
  <si>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</si>
  <si>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</si>
  <si>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</si>
  <si>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</si>
  <si>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</si>
  <si>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</si>
  <si>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</si>
  <si>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</si>
  <si>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</si>
  <si>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</si>
  <si>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</si>
  <si>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</si>
  <si>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</si>
  <si>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</si>
  <si>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</si>
  <si>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</si>
  <si>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</si>
  <si>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</si>
  <si>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</si>
  <si>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</si>
  <si>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</si>
  <si>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</si>
  <si>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</si>
  <si>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</si>
  <si>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</si>
  <si>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</si>
  <si>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</si>
  <si>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</si>
  <si>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</si>
  <si>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</si>
  <si>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</si>
  <si>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</si>
  <si>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</si>
  <si>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</si>
  <si>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</si>
  <si>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</si>
  <si>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</si>
  <si>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</si>
  <si>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</si>
  <si>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</si>
  <si>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</si>
  <si>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</si>
  <si>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</si>
  <si>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</si>
  <si>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</si>
  <si>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</si>
  <si>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</si>
  <si>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</si>
  <si>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</si>
  <si>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</si>
  <si>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</si>
  <si>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</si>
  <si>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</si>
  <si>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</si>
  <si>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</si>
  <si>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</si>
  <si>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</si>
  <si>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</si>
  <si>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</si>
  <si>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</si>
  <si>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</si>
  <si>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</si>
  <si>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</si>
  <si>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</si>
  <si>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</si>
  <si>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</si>
  <si>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</si>
  <si>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</si>
  <si>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</si>
  <si>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</si>
  <si>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</si>
  <si>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</si>
  <si>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</si>
  <si>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</si>
  <si>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</si>
  <si>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</si>
  <si>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</si>
  <si>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</si>
  <si>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</si>
  <si>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</si>
  <si>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</si>
  <si>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</si>
  <si>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</si>
  <si>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</si>
  <si>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</si>
  <si>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</si>
  <si>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</si>
  <si>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</si>
  <si>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</si>
  <si>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</si>
  <si>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</si>
  <si>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</si>
  <si>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</si>
  <si>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</si>
  <si>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</si>
  <si>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</si>
  <si>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</si>
  <si>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</si>
  <si>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</si>
  <si>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</si>
  <si>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</si>
  <si>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</si>
  <si>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</si>
  <si>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</si>
  <si>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</si>
  <si>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</si>
  <si>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</si>
  <si>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</si>
  <si>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</si>
  <si>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</si>
  <si>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</si>
  <si>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</si>
  <si>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</si>
  <si>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</si>
  <si>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</si>
  <si>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</si>
  <si>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</si>
  <si>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</si>
  <si>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</si>
  <si>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</si>
  <si>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</si>
  <si>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</si>
  <si>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</si>
  <si>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</si>
  <si>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</si>
  <si>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</si>
  <si>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</si>
  <si>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</si>
  <si>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</si>
  <si>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</si>
  <si>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</si>
  <si>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</si>
  <si>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</si>
  <si>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</si>
  <si>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</si>
  <si>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</si>
  <si>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</si>
  <si>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</si>
  <si>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</si>
  <si>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</si>
  <si>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</si>
  <si>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</si>
  <si>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</si>
  <si>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</si>
  <si>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</si>
  <si>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</si>
  <si>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</si>
  <si>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</si>
  <si>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</si>
  <si>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</si>
  <si>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</si>
  <si>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</si>
  <si>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</si>
  <si>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</si>
  <si>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</si>
  <si>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</si>
  <si>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</si>
  <si>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</si>
  <si>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</si>
  <si>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</si>
  <si>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</si>
  <si>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</si>
  <si>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</si>
  <si>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</si>
  <si>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</si>
  <si>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</si>
  <si>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</si>
  <si>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</si>
  <si>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</si>
  <si>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</si>
  <si>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</si>
  <si>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</si>
  <si>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</si>
  <si>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</si>
  <si>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</si>
  <si>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</si>
  <si>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</si>
  <si>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</si>
  <si>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</si>
  <si>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</si>
  <si>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</si>
  <si>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</si>
  <si>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</si>
  <si>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</si>
  <si>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</si>
  <si>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</si>
  <si>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</si>
  <si>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</si>
  <si>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</si>
  <si>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</si>
  <si>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</si>
  <si>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</si>
  <si>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</si>
  <si>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</si>
  <si>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</si>
  <si>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</si>
  <si>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</si>
  <si>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</si>
  <si>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</si>
  <si>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</si>
  <si>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</si>
  <si>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</si>
  <si>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</si>
  <si>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</si>
  <si>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</si>
  <si>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</si>
  <si>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</si>
  <si>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</si>
  <si>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</si>
  <si>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</si>
  <si>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</si>
  <si>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</si>
  <si>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</si>
  <si>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</si>
  <si>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</si>
  <si>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</si>
  <si>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</si>
  <si>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</si>
  <si>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</si>
  <si>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</si>
  <si>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</si>
  <si>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</si>
  <si>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</si>
  <si>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</si>
  <si>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</si>
  <si>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</si>
  <si>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</si>
  <si>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</si>
  <si>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</si>
  <si>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</si>
  <si>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</si>
  <si>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</si>
  <si>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</si>
  <si>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</si>
  <si>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</si>
  <si>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</si>
  <si>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</si>
  <si>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</si>
  <si>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</si>
  <si>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</si>
  <si>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</si>
  <si>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</si>
  <si>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</si>
  <si>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</si>
  <si>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</si>
  <si>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</si>
  <si>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</si>
  <si>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</si>
  <si>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</si>
  <si>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</si>
  <si>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</si>
  <si>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</si>
  <si>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</si>
  <si>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</si>
  <si>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</si>
  <si>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</si>
  <si>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</si>
  <si>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</si>
  <si>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</si>
  <si>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</si>
  <si>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</si>
  <si>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</si>
  <si>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</si>
  <si>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</si>
  <si>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</si>
  <si>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</si>
  <si>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</si>
  <si>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</si>
  <si>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</si>
  <si>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</si>
  <si>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</si>
  <si>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</si>
  <si>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</si>
  <si>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</si>
  <si>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</si>
  <si>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</si>
  <si>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</si>
  <si>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</si>
  <si>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</si>
  <si>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</si>
  <si>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</si>
  <si>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</si>
  <si>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</si>
  <si>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</si>
  <si>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</si>
  <si>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</si>
  <si>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</si>
  <si>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</si>
  <si>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</si>
  <si>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</si>
  <si>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</si>
  <si>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</si>
  <si>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</si>
  <si>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</si>
  <si>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</si>
  <si>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</si>
  <si>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</si>
  <si>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</si>
  <si>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</si>
  <si>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</si>
  <si>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</si>
  <si>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</si>
  <si>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</si>
  <si>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</si>
  <si>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</si>
  <si>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</si>
  <si>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</si>
  <si>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</si>
  <si>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</si>
  <si>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</si>
  <si>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</si>
  <si>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</si>
  <si>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</si>
  <si>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</si>
  <si>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</si>
  <si>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</si>
  <si>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</si>
  <si>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</si>
  <si>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</si>
  <si>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</si>
  <si>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</si>
  <si>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</si>
  <si>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</si>
  <si>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</si>
  <si>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</si>
  <si>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</si>
  <si>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</si>
  <si>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</si>
  <si>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</si>
  <si>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</si>
  <si>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</si>
  <si>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</si>
  <si>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</si>
  <si>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</si>
  <si>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</si>
  <si>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</si>
  <si>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</si>
  <si>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</si>
  <si>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</si>
  <si>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</si>
  <si>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</si>
  <si>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</si>
  <si>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</si>
  <si>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</si>
  <si>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</si>
  <si>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</si>
  <si>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</si>
  <si>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</si>
  <si>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</si>
  <si>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</si>
  <si>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</si>
  <si>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</si>
  <si>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</si>
  <si>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</si>
  <si>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</si>
  <si>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</si>
  <si>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</si>
  <si>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</si>
  <si>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</si>
  <si>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</si>
  <si>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</si>
  <si>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</si>
  <si>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</si>
  <si>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</si>
  <si>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</si>
  <si>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</si>
  <si>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</si>
  <si>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</si>
  <si>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</si>
  <si>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</si>
  <si>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</si>
  <si>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</si>
  <si>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</si>
  <si>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</si>
  <si>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</si>
  <si>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</si>
  <si>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</si>
  <si>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</si>
  <si>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</si>
  <si>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</si>
  <si>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</si>
  <si>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</si>
  <si>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</si>
  <si>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</si>
  <si>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</si>
  <si>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</si>
  <si>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</si>
  <si>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</si>
  <si>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</si>
  <si>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</si>
  <si>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</si>
  <si>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</si>
  <si>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</si>
  <si>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</si>
  <si>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</si>
  <si>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</si>
  <si>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</si>
  <si>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</si>
  <si>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</si>
  <si>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</si>
  <si>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</si>
  <si>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</si>
  <si>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</si>
  <si>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</si>
  <si>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</si>
  <si>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</si>
  <si>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</si>
  <si>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</si>
  <si>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</si>
  <si>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</si>
  <si>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</si>
  <si>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</si>
  <si>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</si>
  <si>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</si>
  <si>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</si>
  <si>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</si>
  <si>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</si>
  <si>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</si>
  <si>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</si>
  <si>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</si>
  <si>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</si>
  <si>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</si>
  <si>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</si>
  <si>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</si>
  <si>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</si>
  <si>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</si>
  <si>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</si>
  <si>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</si>
  <si>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</si>
  <si>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</si>
  <si>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</si>
  <si>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</si>
  <si>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</si>
  <si>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</si>
  <si>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</si>
  <si>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</si>
  <si>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</si>
  <si>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</si>
  <si>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</si>
  <si>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</si>
  <si>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</si>
  <si>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</si>
  <si>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</si>
  <si>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</si>
  <si>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</si>
  <si>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</si>
  <si>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</si>
  <si>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</si>
  <si>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</si>
  <si>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</si>
  <si>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</si>
  <si>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</si>
  <si>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</si>
  <si>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</si>
  <si>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</si>
  <si>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</si>
  <si>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</si>
  <si>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</si>
  <si>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</si>
  <si>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</si>
  <si>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</si>
  <si>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</si>
  <si>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</si>
  <si>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</si>
  <si>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</si>
  <si>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</si>
  <si>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</si>
  <si>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</si>
  <si>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</si>
  <si>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</si>
  <si>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</si>
  <si>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</si>
  <si>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</si>
  <si>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</si>
  <si>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</si>
  <si>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</si>
  <si>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</si>
  <si>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</si>
  <si>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</si>
  <si>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</si>
  <si>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</si>
  <si>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</si>
  <si>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</si>
  <si>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</si>
  <si>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</si>
  <si>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</si>
  <si>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</si>
  <si>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</si>
  <si>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</si>
  <si>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</si>
  <si>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</si>
  <si>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</si>
  <si>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</si>
  <si>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</si>
  <si>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</si>
  <si>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</si>
  <si>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</si>
  <si>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</si>
  <si>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</si>
  <si>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</si>
  <si>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</si>
  <si>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</si>
  <si>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</si>
  <si>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</si>
  <si>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</si>
  <si>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</si>
  <si>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</si>
  <si>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</si>
  <si>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</si>
  <si>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</si>
  <si>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</si>
  <si>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</si>
  <si>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</si>
  <si>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</si>
  <si>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</si>
  <si>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</si>
  <si>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</si>
  <si>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</si>
  <si>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</si>
  <si>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</si>
  <si>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</si>
  <si>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</si>
  <si>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</si>
  <si>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</si>
  <si>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</si>
  <si>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</si>
  <si>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</si>
  <si>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</si>
  <si>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</si>
  <si>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</si>
  <si>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</si>
  <si>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</si>
  <si>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</si>
  <si>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</si>
  <si>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</si>
  <si>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</si>
  <si>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</si>
  <si>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</si>
  <si>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</si>
  <si>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</si>
  <si>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</si>
  <si>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</si>
  <si>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</si>
  <si>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</si>
  <si>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</si>
  <si>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</si>
  <si>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</si>
  <si>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</si>
  <si>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</si>
  <si>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</si>
  <si>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</si>
  <si>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</si>
  <si>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</si>
  <si>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</si>
  <si>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</si>
  <si>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</si>
  <si>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</si>
  <si>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</si>
  <si>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</si>
  <si>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</si>
  <si>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</si>
  <si>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</si>
  <si>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</si>
  <si>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</si>
  <si>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</si>
  <si>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</si>
  <si>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</si>
  <si>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</si>
  <si>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</si>
  <si>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</si>
  <si>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</si>
  <si>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</si>
  <si>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</si>
  <si>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</si>
  <si>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</si>
  <si>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</si>
  <si>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</si>
  <si>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</si>
  <si>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</si>
  <si>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</si>
  <si>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</si>
  <si>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</si>
  <si>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</si>
  <si>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</si>
  <si>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</si>
  <si>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</si>
  <si>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</si>
  <si>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</si>
  <si>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</si>
  <si>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</si>
  <si>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</si>
  <si>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</si>
  <si>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</si>
  <si>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</si>
  <si>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</si>
  <si>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</si>
  <si>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</si>
  <si>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</si>
  <si>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</si>
  <si>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</si>
  <si>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</si>
  <si>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</si>
  <si>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</si>
  <si>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</si>
  <si>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</si>
  <si>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</si>
  <si>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</si>
  <si>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</si>
  <si>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</si>
  <si>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</si>
  <si>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</si>
  <si>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</si>
  <si>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</si>
  <si>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</si>
  <si>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</si>
  <si>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</si>
  <si>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</si>
  <si>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</si>
  <si>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</si>
  <si>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</si>
  <si>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</si>
  <si>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</si>
  <si>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</si>
  <si>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</si>
  <si>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</si>
  <si>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</si>
  <si>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</si>
  <si>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</si>
  <si>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</si>
  <si>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</si>
  <si>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</si>
  <si>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</si>
  <si>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</si>
  <si>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</si>
  <si>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</si>
  <si>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</si>
  <si>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</si>
  <si>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</si>
  <si>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</si>
  <si>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</si>
  <si>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</si>
  <si>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</si>
  <si>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</si>
  <si>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</si>
  <si>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</si>
  <si>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</si>
  <si>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</si>
  <si>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</si>
  <si>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</si>
  <si>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</si>
  <si>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</si>
  <si>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</si>
  <si>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</si>
  <si>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</si>
  <si>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</si>
  <si>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</si>
  <si>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</si>
  <si>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</si>
  <si>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</si>
  <si>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</si>
  <si>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</si>
  <si>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</si>
  <si>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</si>
  <si>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</si>
  <si>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</si>
  <si>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</si>
  <si>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</si>
  <si>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</si>
  <si>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</si>
  <si>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</si>
  <si>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</si>
  <si>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</si>
  <si>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</si>
  <si>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</si>
  <si>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</si>
  <si>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</si>
  <si>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</si>
  <si>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</si>
  <si>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</si>
  <si>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</si>
  <si>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</si>
  <si>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</si>
  <si>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</si>
  <si>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</si>
  <si>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</si>
  <si>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</si>
  <si>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</si>
  <si>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</si>
  <si>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</si>
  <si>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</si>
  <si>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</si>
  <si>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</si>
  <si>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</si>
  <si>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</si>
  <si>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</si>
  <si>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</si>
  <si>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</si>
  <si>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</si>
  <si>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</si>
  <si>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</si>
  <si>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</si>
  <si>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</si>
  <si>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</si>
  <si>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</si>
  <si>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</si>
  <si>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</si>
  <si>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</si>
  <si>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</si>
  <si>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</si>
  <si>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</si>
  <si>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</si>
  <si>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</si>
  <si>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</si>
  <si>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</si>
  <si>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</si>
  <si>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</si>
  <si>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</si>
  <si>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</si>
  <si>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</si>
  <si>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</si>
  <si>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</si>
  <si>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</si>
  <si>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</si>
  <si>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</si>
  <si>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</si>
  <si>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</si>
  <si>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</si>
  <si>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</si>
  <si>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</si>
  <si>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</si>
  <si>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</si>
  <si>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</si>
  <si>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</si>
  <si>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</si>
  <si>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</si>
  <si>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</si>
  <si>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</si>
  <si>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</si>
  <si>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</si>
  <si>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</si>
  <si>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</si>
  <si>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</si>
  <si>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</si>
  <si>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</si>
  <si>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</si>
  <si>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</si>
  <si>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</si>
  <si>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</si>
  <si>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</si>
  <si>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</si>
  <si>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</si>
  <si>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</si>
  <si>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</si>
  <si>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</si>
  <si>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</si>
  <si>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</si>
  <si>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</si>
  <si>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</si>
  <si>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</si>
  <si>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</si>
  <si>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</si>
  <si>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</si>
  <si>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</si>
  <si>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</si>
  <si>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</si>
  <si>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</si>
  <si>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</si>
  <si>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</si>
  <si>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</si>
  <si>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</si>
  <si>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</si>
  <si>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</si>
  <si>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</si>
  <si>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</si>
  <si>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</si>
  <si>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</si>
  <si>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</si>
  <si>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</si>
  <si>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</si>
  <si>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</si>
  <si>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</si>
  <si>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</si>
  <si>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</si>
  <si>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</si>
  <si>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</si>
  <si>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</si>
  <si>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</si>
  <si>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</si>
  <si>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</si>
  <si>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</si>
  <si>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</si>
  <si>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</si>
  <si>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</si>
  <si>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</si>
  <si>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</si>
  <si>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</si>
  <si>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</si>
  <si>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</si>
  <si>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</si>
  <si>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</si>
  <si>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</si>
  <si>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</si>
  <si>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</si>
  <si>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</si>
  <si>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</si>
  <si>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</si>
  <si>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</si>
  <si>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</si>
  <si>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</si>
  <si>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</si>
  <si>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</si>
  <si>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</si>
  <si>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</si>
  <si>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</si>
  <si>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</si>
  <si>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</si>
  <si>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</si>
  <si>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</si>
  <si>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</si>
  <si>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</si>
  <si>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</si>
  <si>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</si>
  <si>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</si>
  <si>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</si>
  <si>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</si>
  <si>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</si>
  <si>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</si>
  <si>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</si>
  <si>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</si>
  <si>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</si>
  <si>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</si>
  <si>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</si>
  <si>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</si>
  <si>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</si>
  <si>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</si>
  <si>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</si>
  <si>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</si>
  <si>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</si>
  <si>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</si>
  <si>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</si>
  <si>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</si>
  <si>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</si>
  <si>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</si>
  <si>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</si>
  <si>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</si>
  <si>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</si>
  <si>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</si>
  <si>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</si>
  <si>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</si>
  <si>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</si>
  <si>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</si>
  <si>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</si>
  <si>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</si>
  <si>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</si>
  <si>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</si>
  <si>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</si>
  <si>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</si>
  <si>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</si>
  <si>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</si>
  <si>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</si>
  <si>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</si>
  <si>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</si>
  <si>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</si>
  <si>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</si>
  <si>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</si>
  <si>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</si>
  <si>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</si>
  <si>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</si>
  <si>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</si>
  <si>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</si>
  <si>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</si>
  <si>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</si>
  <si>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</si>
  <si>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</si>
  <si>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</si>
  <si>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</si>
  <si>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</si>
  <si>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</si>
  <si>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</si>
  <si>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</si>
  <si>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</si>
  <si>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</si>
  <si>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</si>
  <si>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</si>
  <si>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</si>
  <si>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</si>
  <si>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</si>
  <si>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</si>
  <si>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</si>
  <si>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</si>
  <si>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</si>
  <si>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</si>
  <si>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</si>
  <si>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</si>
  <si>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</si>
  <si>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</si>
  <si>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</si>
  <si>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</si>
  <si>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</si>
  <si>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</si>
  <si>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</si>
  <si>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</si>
  <si>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</si>
  <si>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</si>
  <si>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</si>
  <si>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</si>
  <si>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</si>
  <si>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</si>
  <si>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</si>
  <si>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</si>
  <si>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</si>
  <si>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</si>
  <si>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</si>
  <si>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</si>
  <si>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</si>
  <si>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</si>
  <si>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</si>
  <si>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</si>
  <si>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</si>
  <si>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</si>
  <si>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</si>
  <si>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</si>
  <si>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</si>
  <si>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</si>
  <si>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</si>
  <si>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</si>
  <si>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</si>
  <si>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</si>
  <si>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</si>
  <si>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</si>
  <si>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</si>
  <si>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</si>
  <si>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</si>
  <si>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</si>
  <si>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</si>
  <si>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</si>
  <si>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</si>
  <si>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</si>
  <si>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</si>
  <si>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</si>
  <si>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</si>
  <si>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</si>
  <si>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</si>
  <si>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</si>
  <si>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</si>
  <si>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</si>
  <si>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</si>
  <si>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</si>
  <si>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</si>
  <si>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</si>
  <si>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</si>
  <si>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</si>
  <si>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</si>
  <si>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</si>
  <si>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</si>
  <si>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</si>
  <si>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</si>
  <si>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</si>
  <si>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</si>
  <si>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</si>
  <si>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</si>
  <si>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</si>
  <si>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</si>
  <si>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</si>
  <si>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</si>
  <si>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</si>
  <si>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</si>
  <si>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</si>
  <si>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</si>
  <si>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</si>
  <si>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</si>
  <si>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</si>
  <si>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</si>
  <si>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</si>
  <si>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</si>
  <si>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</si>
  <si>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</si>
  <si>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</si>
  <si>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</si>
  <si>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</si>
  <si>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</si>
  <si>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</si>
  <si>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</si>
  <si>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</si>
  <si>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</si>
  <si>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</si>
  <si>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</si>
  <si>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</si>
  <si>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</si>
  <si>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</si>
  <si>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</si>
  <si>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</si>
  <si>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</si>
  <si>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</si>
  <si>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</si>
  <si>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</si>
  <si>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</si>
  <si>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</si>
  <si>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</si>
  <si>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</si>
  <si>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</si>
  <si>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</si>
  <si>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</si>
  <si>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</si>
  <si>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</si>
  <si>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</si>
  <si>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</si>
  <si>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</si>
  <si>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</si>
  <si>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</si>
  <si>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</si>
  <si>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</si>
  <si>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</si>
  <si>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</si>
  <si>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</si>
  <si>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</si>
  <si>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</si>
  <si>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</si>
  <si>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</si>
  <si>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</si>
  <si>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</si>
  <si>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</si>
  <si>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</si>
  <si>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</si>
  <si>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</si>
  <si>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</si>
  <si>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</si>
  <si>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</si>
  <si>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</si>
  <si>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</si>
  <si>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</si>
  <si>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</si>
  <si>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</si>
  <si>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</si>
  <si>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</si>
  <si>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</si>
  <si>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</si>
  <si>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</si>
  <si>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</si>
  <si>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</si>
  <si>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</si>
  <si>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</si>
  <si>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</si>
  <si>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</si>
  <si>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</si>
  <si>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</si>
  <si>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</si>
  <si>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</si>
  <si>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</si>
  <si>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</si>
  <si>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</si>
  <si>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</si>
  <si>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</si>
  <si>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</si>
  <si>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</si>
  <si>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</si>
  <si>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</si>
  <si>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</si>
  <si>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</si>
  <si>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</si>
  <si>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</si>
  <si>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</si>
  <si>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</si>
  <si>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</si>
  <si>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</si>
  <si>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</si>
  <si>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</si>
  <si>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</si>
  <si>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</si>
  <si>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</si>
  <si>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</si>
  <si>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</si>
  <si>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</si>
  <si>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</si>
  <si>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</si>
  <si>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</si>
  <si>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</si>
  <si>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</si>
  <si>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</si>
  <si>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</si>
  <si>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</si>
  <si>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</si>
  <si>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</si>
  <si>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</si>
  <si>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</si>
  <si>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</si>
  <si>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</si>
  <si>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</si>
  <si>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</si>
  <si>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</si>
  <si>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</si>
  <si>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</si>
  <si>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</si>
  <si>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</si>
  <si>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</si>
  <si>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</si>
  <si>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</si>
  <si>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</si>
  <si>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</si>
  <si>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</si>
  <si>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</si>
  <si>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</si>
  <si>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</si>
  <si>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</si>
  <si>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</si>
  <si>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</si>
  <si>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</si>
  <si>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</si>
  <si>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</si>
  <si>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</si>
  <si>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</si>
  <si>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</si>
  <si>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</si>
  <si>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</si>
  <si>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</si>
  <si>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</si>
  <si>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</si>
  <si>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</si>
  <si>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</si>
  <si>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</si>
  <si>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</si>
  <si>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</si>
  <si>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</si>
  <si>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</si>
  <si>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</si>
  <si>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</si>
  <si>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</si>
  <si>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</si>
  <si>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</si>
  <si>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</si>
  <si>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</si>
  <si>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</si>
  <si>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</si>
  <si>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</si>
  <si>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</si>
  <si>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</si>
  <si>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</si>
  <si>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</si>
  <si>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</si>
  <si>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</si>
  <si>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</si>
  <si>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</si>
  <si>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</si>
  <si>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</si>
  <si>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</si>
  <si>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</si>
  <si>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</si>
  <si>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</si>
  <si>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</si>
  <si>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</si>
  <si>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</si>
  <si>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</si>
  <si>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</si>
  <si>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</si>
  <si>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</si>
  <si>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</si>
  <si>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</si>
  <si>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</si>
  <si>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</si>
  <si>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</si>
  <si>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</si>
  <si>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</si>
  <si>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</si>
  <si>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</si>
  <si>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</si>
  <si>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</si>
  <si>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</si>
  <si>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</si>
  <si>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</si>
  <si>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</si>
  <si>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</si>
  <si>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</si>
  <si>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</si>
  <si>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</si>
  <si>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</si>
  <si>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</si>
  <si>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</si>
  <si>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</si>
  <si>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</si>
  <si>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</si>
  <si>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</si>
  <si>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</si>
  <si>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</si>
  <si>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</si>
  <si>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</si>
  <si>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</si>
  <si>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</si>
  <si>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</si>
  <si>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</si>
  <si>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</si>
  <si>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</si>
  <si>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</si>
  <si>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</si>
  <si>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</si>
  <si>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</si>
  <si>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</si>
  <si>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</si>
  <si>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</si>
  <si>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</si>
  <si>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</si>
  <si>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</si>
  <si>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</si>
  <si>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</si>
  <si>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</si>
  <si>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</si>
  <si>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</si>
  <si>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</si>
  <si>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</si>
  <si>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</si>
  <si>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</si>
  <si>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</si>
  <si>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</si>
  <si>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</si>
  <si>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</si>
  <si>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</si>
  <si>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</si>
  <si>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</si>
  <si>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</si>
  <si>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</si>
  <si>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</si>
  <si>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</si>
  <si>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</si>
  <si>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</si>
  <si>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</si>
  <si>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</si>
  <si>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</si>
  <si>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</si>
  <si>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</si>
  <si>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</si>
  <si>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</si>
  <si>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</si>
  <si>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</si>
  <si>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</si>
  <si>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</si>
  <si>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</si>
  <si>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</si>
  <si>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</si>
  <si>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</si>
  <si>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</si>
  <si>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</si>
  <si>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</si>
  <si>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</si>
  <si>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</si>
  <si>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</si>
  <si>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</si>
  <si>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</si>
  <si>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</si>
  <si>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</si>
  <si>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</si>
  <si>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</si>
  <si>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</si>
  <si>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</si>
  <si>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</si>
  <si>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</si>
  <si>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</si>
  <si>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</si>
  <si>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</si>
  <si>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</si>
  <si>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</si>
  <si>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</si>
  <si>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</si>
  <si>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</si>
  <si>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</si>
  <si>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</si>
  <si>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</si>
  <si>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</si>
  <si>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</si>
  <si>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</si>
  <si>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</si>
  <si>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</si>
  <si>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</si>
  <si>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</si>
  <si>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</si>
  <si>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</si>
  <si>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</si>
  <si>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</si>
  <si>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</si>
  <si>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</si>
  <si>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</si>
  <si>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</si>
  <si>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</si>
  <si>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</si>
  <si>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</si>
  <si>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</si>
  <si>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</si>
  <si>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</si>
  <si>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</si>
  <si>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</si>
  <si>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</si>
  <si>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</si>
  <si>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</si>
  <si>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</si>
  <si>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</si>
  <si>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</si>
  <si>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</si>
  <si>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</si>
  <si>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</si>
  <si>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</si>
  <si>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</si>
  <si>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</si>
  <si>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</si>
  <si>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</si>
  <si>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</si>
  <si>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</si>
  <si>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</si>
  <si>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</si>
  <si>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</si>
  <si>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</si>
  <si>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</si>
  <si>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</si>
  <si>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</si>
  <si>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</si>
  <si>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</si>
  <si>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</si>
  <si>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</si>
  <si>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</si>
  <si>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</si>
  <si>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</si>
  <si>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</si>
  <si>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</si>
  <si>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</si>
  <si>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</si>
  <si>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</si>
  <si>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</si>
  <si>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</si>
  <si>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</si>
  <si>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</si>
  <si>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</si>
  <si>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</si>
  <si>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</si>
  <si>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</si>
  <si>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</si>
  <si>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</si>
  <si>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</si>
  <si>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</si>
  <si>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</si>
  <si>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</si>
  <si>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</si>
  <si>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</si>
  <si>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</si>
  <si>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</si>
  <si>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</si>
  <si>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</si>
  <si>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</si>
  <si>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</si>
  <si>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</si>
  <si>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</si>
  <si>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</si>
  <si>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</si>
  <si>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</si>
  <si>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</si>
  <si>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</si>
  <si>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</si>
  <si>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</si>
  <si>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</si>
  <si>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</si>
  <si>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</si>
  <si>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</si>
  <si>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</si>
  <si>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</si>
  <si>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</si>
  <si>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</si>
  <si>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</si>
  <si>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</si>
  <si>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</si>
  <si>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</si>
  <si>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</si>
  <si>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</si>
  <si>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</si>
  <si>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</si>
  <si>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</si>
  <si>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</si>
  <si>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</si>
  <si>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</si>
  <si>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</si>
  <si>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</si>
  <si>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</si>
  <si>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</si>
  <si>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</si>
  <si>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</si>
  <si>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</si>
  <si>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</si>
  <si>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</si>
  <si>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</si>
  <si>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</si>
  <si>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</si>
  <si>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</si>
  <si>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</si>
  <si>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</si>
  <si>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</si>
  <si>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</si>
  <si>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</si>
  <si>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</si>
  <si>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</si>
  <si>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</si>
  <si>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</si>
  <si>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</si>
  <si>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</si>
  <si>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</si>
  <si>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</si>
  <si>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</si>
  <si>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</si>
  <si>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</si>
  <si>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</si>
  <si>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</si>
  <si>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</si>
  <si>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</si>
  <si>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</si>
  <si>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</si>
  <si>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</si>
  <si>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</si>
  <si>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</si>
  <si>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</si>
  <si>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</si>
  <si>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</si>
  <si>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</si>
  <si>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</si>
  <si>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</si>
  <si>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</si>
  <si>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</si>
  <si>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</si>
  <si>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</si>
  <si>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</si>
  <si>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</si>
  <si>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</si>
  <si>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</si>
  <si>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</si>
  <si>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</si>
  <si>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</si>
  <si>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</si>
  <si>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</si>
  <si>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</si>
  <si>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</si>
  <si>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</si>
  <si>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</si>
  <si>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</si>
  <si>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</si>
  <si>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</si>
  <si>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</si>
  <si>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</si>
  <si>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</si>
  <si>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</si>
  <si>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</si>
  <si>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</si>
  <si>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</si>
  <si>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</si>
  <si>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</si>
  <si>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</si>
  <si>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</si>
  <si>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</si>
  <si>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</si>
  <si>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</si>
  <si>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</si>
  <si>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</si>
  <si>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</si>
  <si>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</si>
  <si>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</si>
  <si>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</si>
  <si>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</si>
  <si>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</si>
  <si>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</si>
  <si>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</si>
  <si>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</si>
  <si>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</si>
  <si>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</si>
  <si>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</si>
  <si>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</si>
  <si>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</si>
  <si>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</si>
  <si>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</si>
  <si>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</si>
  <si>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</si>
  <si>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</si>
  <si>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</si>
  <si>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</si>
  <si>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</si>
  <si>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</si>
  <si>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</si>
  <si>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</si>
  <si>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</si>
  <si>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</si>
  <si>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</si>
  <si>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</si>
  <si>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</si>
  <si>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</si>
  <si>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</si>
  <si>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</si>
  <si>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</si>
  <si>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</si>
  <si>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</si>
  <si>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</si>
  <si>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</si>
  <si>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</si>
  <si>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</si>
  <si>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</si>
  <si>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</si>
  <si>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</si>
  <si>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</si>
  <si>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</si>
  <si>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</si>
  <si>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</si>
  <si>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</si>
  <si>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</si>
  <si>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</si>
  <si>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</si>
  <si>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</si>
  <si>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</si>
  <si>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</si>
  <si>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</si>
  <si>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</si>
  <si>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</si>
  <si>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</si>
  <si>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</si>
  <si>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</si>
  <si>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</si>
  <si>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</si>
  <si>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</si>
  <si>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</si>
  <si>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</si>
  <si>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</si>
  <si>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</si>
  <si>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</si>
  <si>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</si>
  <si>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</si>
  <si>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</si>
  <si>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</si>
  <si>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</si>
  <si>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</si>
  <si>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</si>
  <si>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</si>
  <si>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</si>
  <si>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</si>
  <si>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</si>
  <si>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</si>
  <si>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</si>
  <si>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</si>
  <si>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</si>
  <si>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</si>
  <si>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</si>
  <si>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</si>
  <si>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</si>
  <si>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</si>
  <si>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</si>
  <si>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</si>
  <si>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</si>
  <si>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</si>
  <si>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</si>
  <si>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</si>
  <si>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</si>
  <si>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</si>
  <si>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</si>
  <si>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</si>
  <si>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</si>
  <si>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</si>
  <si>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</si>
  <si>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</si>
  <si>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</si>
  <si>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</si>
  <si>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</si>
  <si>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</si>
  <si>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</si>
  <si>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</si>
  <si>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</si>
  <si>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</si>
  <si>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</si>
  <si>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</si>
  <si>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</si>
  <si>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</si>
  <si>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</si>
  <si>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</si>
  <si>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</si>
  <si>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</si>
  <si>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</si>
  <si>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</si>
  <si>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</si>
  <si>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</si>
  <si>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</si>
  <si>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</si>
  <si>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</si>
  <si>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</si>
  <si>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</si>
  <si>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</si>
  <si>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</si>
  <si>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</si>
  <si>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</si>
  <si>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</si>
  <si>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</si>
  <si>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</si>
  <si>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</si>
  <si>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</si>
  <si>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</si>
  <si>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</si>
  <si>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</si>
  <si>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</si>
  <si>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</si>
  <si>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</si>
  <si>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</si>
  <si>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</si>
  <si>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</si>
  <si>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</si>
  <si>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</si>
  <si>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</si>
  <si>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</si>
  <si>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</si>
  <si>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</si>
  <si>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</si>
  <si>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</si>
  <si>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</si>
  <si>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</si>
  <si>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</si>
  <si>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</si>
  <si>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</si>
  <si>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</si>
  <si>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</si>
  <si>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</si>
  <si>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</si>
  <si>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</si>
  <si>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</si>
  <si>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</si>
  <si>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</si>
  <si>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</si>
  <si>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</si>
  <si>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</si>
  <si>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</si>
  <si>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</si>
  <si>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</si>
  <si>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</si>
  <si>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</si>
  <si>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</si>
  <si>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</si>
  <si>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</si>
  <si>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</si>
  <si>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</si>
  <si>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</si>
  <si>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</si>
  <si>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</si>
  <si>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</si>
  <si>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</si>
  <si>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</si>
  <si>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</si>
  <si>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</si>
  <si>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</si>
  <si>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</si>
  <si>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</si>
  <si>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</si>
  <si>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</si>
  <si>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</si>
  <si>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</si>
  <si>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</si>
  <si>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</si>
  <si>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</si>
  <si>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</si>
  <si>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</si>
  <si>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</si>
  <si>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</si>
  <si>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</si>
  <si>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</si>
  <si>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</si>
  <si>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</si>
  <si>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</si>
  <si>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</si>
  <si>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</si>
  <si>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</si>
  <si>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</si>
  <si>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</si>
  <si>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</si>
  <si>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</si>
  <si>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</si>
  <si>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</si>
  <si>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</si>
  <si>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</si>
  <si>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</si>
  <si>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</si>
  <si>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</si>
  <si>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</si>
  <si>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</si>
  <si>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</si>
  <si>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</si>
  <si>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</si>
  <si>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</si>
  <si>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</si>
  <si>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</si>
  <si>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</si>
  <si>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</si>
  <si>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</si>
  <si>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</si>
  <si>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</si>
  <si>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</si>
  <si>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</si>
  <si>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</si>
  <si>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</si>
  <si>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</si>
  <si>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</si>
  <si>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</si>
  <si>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</si>
  <si>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</si>
  <si>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</si>
  <si>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</si>
  <si>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</si>
  <si>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</si>
  <si>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</si>
  <si>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</si>
  <si>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</si>
  <si>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</si>
  <si>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</si>
  <si>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</si>
  <si>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</si>
  <si>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</si>
  <si>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</si>
  <si>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</si>
  <si>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</si>
  <si>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</si>
  <si>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</si>
  <si>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</si>
  <si>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</si>
  <si>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</si>
  <si>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</si>
  <si>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</si>
  <si>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</si>
  <si>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</si>
  <si>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</si>
  <si>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</si>
  <si>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</si>
  <si>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</si>
  <si>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</si>
  <si>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</si>
  <si>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</si>
  <si>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</si>
  <si>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</si>
  <si>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</si>
  <si>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</si>
  <si>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</si>
  <si>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</si>
  <si>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</si>
  <si>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</si>
  <si>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</si>
  <si>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</si>
  <si>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</si>
  <si>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</si>
  <si>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</si>
  <si>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</si>
  <si>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</si>
  <si>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</si>
  <si>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</si>
  <si>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</si>
  <si>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</si>
  <si>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</si>
  <si>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</si>
  <si>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</si>
  <si>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</si>
  <si>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</si>
  <si>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</si>
  <si>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</si>
  <si>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</si>
  <si>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</si>
  <si>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</si>
  <si>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</si>
  <si>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</si>
  <si>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</si>
  <si>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</si>
  <si>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</si>
  <si>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</si>
  <si>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</si>
  <si>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</si>
  <si>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</si>
  <si>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</si>
  <si>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</si>
  <si>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</si>
  <si>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</si>
  <si>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</si>
  <si>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</si>
  <si>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</si>
  <si>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</si>
  <si>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</si>
  <si>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</si>
  <si>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</si>
  <si>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</si>
  <si>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</si>
  <si>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</si>
  <si>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</si>
  <si>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</si>
  <si>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</si>
  <si>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</si>
  <si>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</si>
  <si>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</si>
  <si>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</si>
  <si>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</si>
  <si>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</si>
  <si>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</si>
  <si>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</si>
  <si>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</si>
  <si>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</si>
  <si>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</si>
  <si>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</si>
  <si>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</si>
  <si>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</si>
  <si>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</si>
  <si>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</si>
  <si>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</si>
  <si>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</si>
  <si>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</si>
  <si>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</si>
  <si>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</si>
  <si>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</si>
  <si>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</si>
  <si>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</si>
  <si>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</si>
  <si>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</si>
  <si>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</si>
  <si>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</si>
  <si>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</si>
  <si>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</si>
  <si>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</si>
  <si>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</si>
  <si>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</si>
  <si>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</si>
  <si>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</si>
  <si>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</si>
  <si>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</si>
  <si>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</si>
  <si>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</si>
  <si>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</si>
  <si>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</si>
  <si>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</si>
  <si>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</si>
  <si>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</si>
  <si>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</si>
  <si>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</si>
  <si>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</si>
  <si>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</si>
  <si>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</si>
  <si>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</si>
  <si>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</si>
  <si>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</si>
  <si>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</si>
  <si>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</si>
  <si>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</si>
  <si>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</si>
  <si>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</si>
  <si>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</si>
  <si>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</si>
  <si>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</si>
  <si>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</si>
  <si>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</si>
  <si>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</si>
  <si>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</si>
  <si>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</si>
  <si>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</si>
  <si>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</si>
  <si>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</si>
  <si>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</si>
  <si>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</si>
  <si>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</si>
  <si>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</si>
  <si>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</si>
  <si>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</si>
  <si>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</si>
  <si>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</si>
  <si>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</si>
  <si>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</si>
  <si>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</si>
  <si>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</si>
  <si>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</si>
  <si>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</si>
  <si>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</si>
  <si>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</si>
  <si>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</si>
  <si>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</si>
  <si>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</si>
  <si>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</si>
  <si>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</si>
  <si>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</si>
  <si>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</si>
  <si>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</si>
  <si>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</si>
  <si>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</si>
  <si>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</si>
  <si>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</si>
  <si>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</si>
  <si>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</si>
  <si>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</si>
  <si>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</si>
  <si>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</si>
  <si>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</si>
  <si>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</si>
  <si>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</si>
  <si>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</si>
  <si>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</si>
  <si>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</si>
  <si>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</si>
  <si>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</si>
  <si>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</si>
  <si>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</si>
  <si>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</si>
  <si>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</si>
  <si>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</si>
  <si>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</si>
  <si>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</si>
  <si>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</si>
  <si>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</si>
  <si>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</si>
  <si>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</si>
  <si>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</si>
  <si>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</si>
  <si>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</si>
  <si>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</si>
  <si>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</si>
  <si>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</si>
  <si>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</si>
  <si>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</si>
  <si>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</si>
  <si>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</si>
  <si>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</si>
  <si>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</si>
  <si>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</si>
  <si>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</si>
  <si>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</si>
  <si>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</si>
  <si>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</si>
  <si>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</si>
  <si>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</si>
  <si>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</si>
  <si>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</si>
  <si>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</si>
  <si>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</si>
  <si>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</si>
  <si>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</si>
  <si>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</si>
  <si>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</si>
  <si>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</si>
  <si>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</si>
  <si>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</si>
  <si>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</si>
  <si>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</si>
  <si>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</si>
  <si>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</si>
  <si>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</si>
  <si>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</si>
  <si>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</si>
  <si>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</si>
  <si>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</si>
  <si>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</si>
  <si>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</si>
  <si>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</si>
  <si>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</si>
  <si>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</si>
  <si>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</si>
  <si>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</si>
  <si>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</si>
  <si>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</si>
  <si>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</si>
  <si>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</si>
  <si>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</si>
  <si>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</si>
  <si>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</si>
  <si>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</si>
  <si>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</si>
  <si>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</si>
  <si>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</si>
  <si>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</si>
  <si>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</si>
  <si>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</si>
  <si>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</si>
  <si>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</si>
  <si>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</si>
  <si>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</si>
  <si>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</si>
  <si>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</si>
  <si>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</si>
  <si>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</si>
  <si>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</si>
  <si>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</si>
  <si>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</si>
  <si>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</si>
  <si>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</si>
  <si>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</si>
  <si>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</si>
  <si>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</si>
  <si>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</si>
  <si>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</si>
  <si>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</si>
  <si>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</si>
  <si>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</si>
  <si>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</si>
  <si>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</si>
  <si>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</si>
  <si>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</si>
  <si>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</si>
  <si>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</si>
  <si>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</si>
  <si>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</si>
  <si>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</si>
  <si>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</si>
  <si>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</si>
  <si>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</si>
  <si>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</si>
  <si>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</si>
  <si>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</si>
  <si>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</si>
  <si>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</si>
  <si>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</si>
  <si>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</si>
  <si>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</si>
  <si>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</si>
  <si>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</si>
  <si>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</si>
  <si>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</si>
  <si>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</si>
  <si>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</si>
  <si>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</si>
  <si>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</si>
  <si>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</si>
  <si>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</si>
  <si>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</si>
  <si>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</si>
  <si>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</si>
  <si>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</si>
  <si>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</si>
  <si>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</si>
  <si>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</si>
  <si>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</si>
  <si>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</si>
  <si>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</si>
  <si>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</si>
  <si>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</si>
  <si>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</si>
  <si>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</si>
  <si>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</si>
  <si>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</si>
  <si>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</si>
  <si>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</si>
  <si>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</si>
  <si>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</si>
  <si>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</si>
  <si>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</si>
  <si>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</si>
  <si>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</si>
  <si>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</si>
  <si>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</si>
  <si>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</si>
  <si>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</si>
  <si>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</si>
  <si>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</si>
  <si>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</si>
  <si>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</si>
  <si>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</si>
  <si>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</si>
  <si>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</si>
  <si>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</si>
  <si>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</si>
  <si>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</si>
  <si>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</si>
  <si>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</si>
  <si>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</si>
  <si>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</si>
  <si>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</si>
  <si>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</si>
  <si>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</si>
  <si>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</si>
  <si>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</si>
  <si>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</si>
  <si>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</si>
  <si>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</si>
  <si>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</si>
  <si>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</si>
  <si>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</si>
  <si>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</si>
  <si>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</si>
  <si>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</si>
  <si>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</si>
  <si>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</si>
  <si>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</si>
  <si>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</si>
  <si>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</si>
  <si>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</si>
  <si>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</si>
  <si>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</si>
  <si>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</si>
  <si>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</si>
  <si>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</si>
  <si>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</si>
  <si>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</si>
  <si>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</si>
  <si>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</si>
  <si>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</si>
  <si>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</si>
  <si>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</si>
  <si>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</si>
  <si>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</si>
  <si>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</si>
  <si>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</si>
  <si>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</si>
  <si>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</si>
  <si>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</si>
  <si>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</si>
  <si>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</si>
  <si>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</si>
  <si>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</si>
  <si>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</si>
  <si>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</si>
  <si>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</si>
  <si>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</si>
  <si>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</si>
  <si>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</si>
  <si>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</si>
  <si>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</si>
  <si>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</si>
  <si>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</si>
  <si>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</si>
  <si>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</si>
  <si>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</si>
  <si>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</si>
  <si>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</si>
  <si>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</si>
  <si>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</si>
  <si>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</si>
  <si>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</si>
  <si>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</si>
  <si>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</si>
  <si>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</si>
  <si>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</si>
  <si>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</si>
  <si>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</si>
  <si>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</si>
  <si>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</si>
  <si>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</si>
  <si>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</si>
  <si>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</si>
  <si>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</si>
  <si>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</si>
  <si>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</si>
  <si>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</si>
  <si>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</si>
  <si>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</si>
  <si>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</si>
  <si>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</si>
  <si>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</si>
  <si>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</si>
  <si>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</si>
  <si>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</si>
  <si>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</si>
  <si>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</si>
  <si>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</si>
  <si>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</si>
  <si>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</si>
  <si>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</si>
  <si>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</si>
  <si>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</si>
  <si>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</si>
  <si>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</si>
  <si>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</si>
  <si>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</si>
  <si>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</si>
  <si>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</si>
  <si>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</si>
  <si>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</si>
  <si>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</si>
  <si>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</si>
  <si>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</si>
  <si>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</si>
  <si>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</si>
  <si>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</si>
  <si>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</si>
  <si>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</si>
  <si>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</si>
  <si>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</si>
  <si>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</si>
  <si>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</si>
  <si>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</si>
  <si>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</si>
  <si>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</si>
  <si>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</si>
  <si>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</si>
  <si>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</si>
  <si>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</si>
  <si>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</si>
  <si>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</si>
  <si>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</si>
  <si>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</si>
  <si>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</si>
  <si>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</si>
  <si>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</si>
  <si>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</si>
  <si>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</si>
  <si>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</si>
  <si>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</si>
  <si>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</si>
  <si>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</si>
  <si>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</si>
  <si>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</si>
  <si>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</si>
  <si>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</si>
  <si>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</si>
  <si>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</si>
  <si>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</si>
  <si>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</si>
  <si>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</si>
  <si>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</si>
  <si>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</si>
  <si>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</si>
  <si>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</si>
  <si>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</si>
  <si>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</si>
  <si>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</si>
  <si>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</si>
  <si>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</si>
  <si>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</si>
  <si>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</si>
  <si>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</si>
  <si>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</si>
  <si>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</si>
  <si>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</si>
  <si>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</si>
  <si>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</si>
  <si>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</si>
  <si>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</si>
  <si>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</si>
  <si>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</si>
  <si>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</si>
  <si>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</si>
  <si>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</si>
  <si>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</si>
  <si>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</si>
  <si>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</si>
  <si>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</si>
  <si>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</si>
  <si>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</si>
  <si>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</si>
  <si>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</si>
  <si>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</si>
  <si>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</si>
  <si>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</si>
  <si>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</si>
  <si>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</si>
  <si>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</si>
  <si>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</si>
  <si>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</si>
  <si>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</si>
  <si>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</si>
  <si>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</si>
  <si>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</si>
  <si>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</si>
  <si>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</si>
  <si>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</si>
  <si>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</si>
  <si>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</si>
  <si>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</si>
  <si>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</si>
  <si>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</si>
  <si>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</si>
  <si>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</si>
  <si>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</si>
  <si>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</si>
  <si>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</si>
  <si>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</si>
  <si>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</si>
  <si>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</si>
  <si>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</si>
  <si>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</si>
  <si>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</si>
  <si>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</si>
  <si>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</si>
  <si>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</si>
  <si>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</si>
  <si>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</si>
  <si>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</si>
  <si>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</si>
  <si>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</si>
  <si>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</si>
  <si>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</si>
  <si>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</si>
  <si>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</si>
  <si>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</si>
  <si>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</si>
  <si>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</si>
  <si>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</si>
  <si>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</si>
  <si>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</si>
  <si>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</si>
  <si>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</si>
  <si>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</si>
  <si>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</si>
  <si>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</si>
  <si>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</si>
  <si>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</si>
  <si>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</si>
  <si>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</si>
  <si>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</si>
  <si>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</si>
  <si>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</si>
  <si>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</si>
  <si>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</si>
  <si>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</si>
  <si>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</si>
  <si>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</si>
  <si>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</si>
  <si>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</si>
  <si>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</si>
  <si>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</si>
  <si>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</si>
  <si>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</si>
  <si>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</si>
  <si>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</si>
  <si>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</si>
  <si>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</si>
  <si>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</si>
  <si>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</si>
  <si>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</si>
  <si>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</si>
  <si>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</si>
  <si>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</si>
  <si>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</si>
  <si>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</si>
  <si>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</si>
  <si>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</si>
  <si>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</si>
  <si>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</si>
  <si>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</si>
  <si>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</si>
  <si>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</si>
  <si>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</si>
  <si>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</si>
  <si>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</si>
  <si>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</si>
  <si>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</si>
  <si>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</si>
  <si>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</si>
  <si>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</si>
  <si>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</si>
  <si>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</si>
  <si>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</si>
  <si>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</si>
  <si>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</si>
  <si>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</si>
  <si>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</si>
  <si>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</si>
  <si>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</si>
  <si>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</si>
  <si>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</si>
  <si>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</si>
  <si>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</si>
  <si>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</si>
  <si>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</si>
  <si>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</si>
  <si>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</si>
  <si>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</si>
  <si>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</si>
  <si>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</si>
  <si>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</si>
  <si>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</si>
  <si>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</si>
  <si>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</si>
  <si>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</si>
  <si>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</si>
  <si>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</si>
  <si>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</si>
  <si>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</si>
  <si>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</si>
  <si>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</si>
  <si>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</si>
  <si>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</si>
  <si>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</si>
  <si>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</si>
  <si>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</si>
  <si>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</si>
  <si>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</si>
  <si>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</si>
  <si>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</si>
  <si>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</si>
  <si>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</si>
  <si>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</si>
  <si>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</si>
  <si>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</si>
  <si>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</si>
  <si>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</si>
  <si>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</si>
  <si>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</si>
  <si>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</si>
  <si>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</si>
  <si>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</si>
  <si>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</si>
  <si>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</si>
  <si>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</si>
  <si>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</si>
  <si>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</si>
  <si>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</si>
  <si>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</si>
  <si>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</si>
  <si>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</si>
  <si>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</si>
  <si>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</si>
  <si>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</si>
  <si>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</si>
  <si>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</si>
  <si>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</si>
  <si>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</si>
  <si>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</si>
  <si>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</si>
  <si>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</si>
  <si>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</si>
  <si>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</si>
  <si>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</si>
  <si>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</si>
  <si>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</si>
  <si>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</si>
  <si>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</si>
  <si>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</si>
  <si>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</si>
  <si>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</si>
  <si>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</si>
  <si>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</si>
  <si>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</si>
  <si>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</si>
  <si>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</si>
  <si>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</si>
  <si>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</si>
  <si>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</si>
  <si>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</si>
  <si>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</si>
  <si>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</si>
  <si>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</si>
  <si>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</si>
  <si>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</si>
  <si>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</si>
  <si>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</si>
  <si>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</si>
  <si>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</si>
  <si>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</si>
  <si>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</si>
  <si>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</si>
  <si>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</si>
  <si>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</si>
  <si>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</si>
  <si>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</si>
  <si>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</si>
  <si>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</si>
  <si>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</si>
  <si>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</si>
  <si>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</si>
  <si>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</si>
  <si>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</si>
  <si>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</si>
  <si>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</si>
  <si>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</si>
  <si>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</si>
  <si>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</si>
  <si>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</si>
  <si>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</si>
  <si>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</si>
  <si>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</si>
  <si>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</si>
  <si>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</si>
  <si>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</si>
  <si>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</si>
  <si>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</si>
  <si>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</si>
  <si>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</si>
  <si>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</si>
  <si>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</si>
  <si>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</si>
  <si>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</si>
  <si>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</si>
  <si>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</si>
  <si>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</si>
  <si>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</si>
  <si>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</si>
  <si>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</si>
  <si>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</si>
  <si>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</si>
  <si>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</si>
  <si>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</si>
  <si>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</si>
  <si>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</si>
  <si>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</si>
  <si>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</si>
  <si>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</si>
  <si>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</si>
  <si>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</si>
  <si>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</si>
  <si>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</si>
  <si>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</si>
  <si>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</si>
  <si>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</si>
  <si>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</si>
  <si>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</si>
  <si>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</si>
  <si>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</si>
  <si>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</si>
  <si>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</si>
  <si>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</si>
  <si>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</si>
  <si>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</si>
  <si>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</si>
  <si>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</si>
  <si>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</si>
  <si>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</si>
  <si>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</si>
  <si>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</si>
  <si>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</si>
  <si>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</si>
  <si>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</si>
  <si>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</si>
  <si>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</si>
  <si>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</si>
  <si>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</si>
  <si>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</si>
  <si>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</si>
  <si>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</si>
  <si>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</si>
  <si>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</si>
  <si>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</si>
  <si>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</si>
  <si>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</si>
  <si>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</si>
  <si>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</si>
  <si>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</si>
  <si>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</si>
  <si>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</si>
  <si>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</si>
  <si>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</si>
  <si>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</si>
  <si>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</si>
  <si>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</si>
  <si>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</si>
  <si>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</si>
  <si>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</si>
  <si>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</si>
  <si>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</si>
  <si>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</si>
  <si>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</si>
  <si>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</si>
  <si>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</si>
  <si>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</si>
  <si>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</si>
  <si>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</si>
  <si>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</si>
  <si>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</si>
  <si>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</si>
  <si>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</si>
  <si>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</si>
  <si>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</si>
  <si>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</si>
  <si>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</si>
  <si>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</si>
  <si>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</si>
  <si>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</si>
  <si>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</si>
  <si>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</si>
  <si>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</si>
  <si>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</si>
  <si>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</si>
  <si>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</si>
  <si>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</si>
  <si>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</si>
  <si>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</si>
  <si>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</si>
  <si>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</si>
  <si>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</si>
  <si>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</si>
  <si>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</si>
  <si>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</si>
  <si>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</si>
  <si>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</si>
  <si>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</si>
  <si>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</si>
  <si>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</si>
  <si>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</si>
  <si>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</si>
  <si>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</si>
  <si>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</si>
  <si>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</si>
  <si>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</si>
  <si>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</si>
  <si>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</si>
  <si>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</si>
  <si>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</si>
  <si>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</si>
  <si>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</si>
  <si>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</si>
  <si>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</si>
  <si>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</si>
  <si>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</si>
  <si>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</si>
  <si>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</si>
  <si>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</si>
  <si>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</si>
  <si>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</si>
  <si>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</si>
  <si>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</si>
  <si>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</si>
  <si>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</si>
  <si>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</si>
  <si>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</si>
  <si>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</si>
  <si>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</si>
  <si>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</si>
  <si>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</si>
  <si>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</si>
  <si>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</si>
  <si>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</si>
  <si>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</si>
  <si>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</si>
  <si>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</si>
  <si>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</si>
  <si>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</si>
  <si>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</si>
  <si>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</si>
  <si>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</si>
  <si>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</si>
  <si>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</si>
  <si>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</si>
  <si>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</si>
  <si>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</si>
  <si>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</si>
  <si>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</si>
  <si>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</si>
  <si>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</si>
  <si>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</si>
  <si>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</si>
  <si>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</si>
  <si>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</si>
  <si>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</si>
  <si>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</si>
  <si>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</si>
  <si>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</si>
  <si>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</si>
  <si>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</si>
  <si>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</si>
  <si>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</si>
  <si>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</si>
  <si>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</si>
  <si>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</si>
  <si>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</si>
  <si>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</si>
  <si>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</si>
  <si>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</si>
  <si>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</si>
  <si>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</si>
  <si>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</si>
  <si>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</si>
  <si>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</si>
  <si>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</si>
  <si>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</si>
  <si>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</si>
  <si>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</si>
  <si>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</si>
  <si>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</si>
  <si>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</si>
  <si>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</si>
  <si>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</si>
  <si>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</si>
  <si>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</si>
  <si>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</si>
  <si>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</si>
  <si>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</si>
  <si>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</si>
  <si>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</si>
  <si>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</si>
  <si>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</si>
  <si>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</si>
  <si>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</si>
  <si>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</si>
  <si>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</si>
  <si>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</si>
  <si>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</si>
  <si>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</si>
  <si>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</si>
  <si>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</si>
  <si>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</si>
  <si>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</si>
  <si>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</si>
  <si>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</si>
  <si>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</si>
  <si>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</si>
  <si>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</si>
  <si>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</si>
  <si>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</si>
  <si>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</si>
  <si>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</si>
  <si>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</si>
  <si>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</si>
  <si>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</si>
  <si>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</si>
  <si>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</si>
  <si>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</si>
  <si>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</si>
  <si>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</si>
  <si>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</si>
  <si>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</si>
  <si>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</si>
  <si>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</si>
  <si>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</si>
  <si>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</si>
  <si>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</si>
  <si>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</si>
  <si>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</si>
  <si>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</si>
  <si>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</si>
  <si>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</si>
  <si>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</si>
  <si>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</si>
  <si>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</si>
  <si>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</si>
  <si>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</si>
  <si>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</si>
  <si>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</si>
  <si>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</si>
  <si>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</si>
  <si>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</si>
  <si>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</si>
  <si>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</si>
  <si>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</si>
  <si>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</si>
  <si>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</si>
  <si>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</si>
  <si>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</si>
  <si>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</si>
  <si>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</si>
  <si>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</si>
  <si>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</si>
  <si>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</si>
  <si>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</si>
  <si>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</si>
  <si>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</si>
  <si>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</si>
  <si>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</si>
  <si>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</si>
  <si>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</si>
  <si>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</si>
  <si>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</si>
  <si>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</si>
  <si>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</si>
  <si>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</si>
  <si>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</si>
  <si>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</si>
  <si>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</si>
  <si>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</si>
  <si>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</si>
  <si>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</si>
  <si>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</si>
  <si>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</si>
  <si>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</si>
  <si>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</si>
  <si>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</si>
  <si>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</si>
  <si>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</si>
  <si>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</si>
  <si>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</si>
  <si>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</si>
  <si>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</si>
  <si>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</si>
  <si>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</si>
  <si>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</si>
  <si>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</si>
  <si>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</si>
  <si>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</si>
  <si>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</si>
  <si>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</si>
  <si>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</si>
  <si>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</si>
  <si>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</si>
  <si>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</si>
  <si>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</si>
  <si>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</si>
  <si>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</si>
  <si>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</si>
  <si>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</si>
  <si>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</si>
  <si>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</si>
  <si>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</si>
  <si>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</si>
  <si>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</si>
  <si>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</si>
  <si>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</si>
  <si>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</si>
  <si>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</si>
  <si>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</si>
  <si>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</si>
  <si>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</si>
  <si>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</si>
  <si>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</si>
  <si>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</si>
  <si>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</si>
  <si>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</si>
  <si>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</si>
  <si>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</si>
  <si>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</si>
  <si>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</si>
  <si>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</si>
  <si>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</si>
  <si>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</si>
  <si>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</si>
  <si>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</si>
  <si>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</si>
  <si>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</si>
  <si>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</si>
  <si>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</si>
  <si>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</si>
  <si>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</si>
  <si>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</si>
  <si>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</si>
  <si>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</si>
  <si>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</si>
  <si>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</si>
  <si>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</si>
  <si>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</si>
  <si>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</si>
  <si>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</si>
  <si>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</si>
  <si>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</si>
  <si>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</si>
  <si>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</si>
  <si>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</si>
  <si>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</si>
  <si>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</si>
  <si>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</si>
  <si>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</si>
  <si>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</si>
  <si>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</si>
  <si>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</si>
  <si>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</si>
  <si>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</si>
  <si>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</si>
  <si>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</si>
  <si>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</si>
  <si>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</si>
  <si>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</si>
  <si>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</si>
  <si>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</si>
  <si>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</si>
  <si>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</si>
  <si>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</si>
  <si>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</si>
  <si>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</si>
  <si>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</si>
  <si>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</si>
  <si>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</si>
  <si>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</si>
  <si>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</si>
  <si>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</si>
  <si>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</si>
  <si>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</si>
  <si>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</si>
  <si>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</si>
  <si>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</si>
  <si>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</si>
  <si>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</si>
  <si>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</si>
  <si>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</si>
  <si>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</si>
  <si>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</si>
  <si>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</si>
  <si>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</si>
  <si>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</si>
  <si>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</si>
  <si>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</si>
  <si>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</si>
  <si>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</si>
  <si>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</si>
  <si>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</si>
  <si>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</si>
  <si>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</si>
  <si>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</si>
  <si>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</si>
  <si>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</si>
  <si>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</si>
  <si>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</si>
  <si>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</si>
  <si>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</si>
  <si>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</si>
  <si>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</si>
  <si>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</si>
  <si>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</si>
  <si>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</si>
  <si>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</si>
  <si>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</si>
  <si>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</si>
  <si>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</si>
  <si>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</si>
  <si>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</si>
  <si>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</si>
  <si>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</si>
  <si>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</si>
  <si>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</si>
  <si>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</si>
  <si>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</si>
  <si>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</si>
  <si>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</si>
  <si>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</si>
  <si>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</si>
  <si>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</si>
  <si>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</si>
  <si>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</si>
  <si>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</si>
  <si>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</si>
  <si>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</si>
  <si>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</si>
  <si>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</si>
  <si>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</si>
  <si>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</si>
  <si>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</si>
  <si>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</si>
  <si>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</si>
  <si>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</si>
  <si>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</si>
  <si>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</si>
  <si>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</si>
  <si>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</si>
  <si>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</si>
  <si>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</si>
  <si>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</si>
  <si>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</si>
  <si>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</si>
  <si>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</si>
  <si>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</si>
  <si>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</si>
  <si>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</si>
  <si>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</si>
  <si>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</si>
  <si>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</si>
  <si>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</si>
  <si>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</si>
  <si>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</si>
  <si>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</si>
  <si>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</si>
  <si>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</si>
  <si>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</si>
  <si>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</si>
  <si>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</si>
  <si>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</si>
  <si>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</si>
  <si>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</si>
  <si>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</si>
  <si>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</si>
  <si>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</si>
  <si>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</si>
  <si>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</si>
  <si>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</si>
  <si>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</si>
  <si>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</si>
  <si>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</si>
  <si>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</si>
  <si>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</si>
  <si>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</si>
  <si>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</si>
  <si>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</si>
  <si>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</si>
  <si>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</si>
  <si>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</si>
  <si>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</si>
  <si>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</si>
  <si>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</si>
  <si>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</si>
  <si>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</si>
  <si>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</si>
  <si>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</si>
  <si>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</si>
  <si>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</si>
  <si>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</si>
  <si>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</si>
  <si>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</si>
  <si>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</si>
  <si>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</si>
  <si>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</si>
  <si>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</si>
  <si>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</si>
  <si>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</si>
  <si>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</si>
  <si>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</si>
  <si>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</si>
  <si>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</si>
  <si>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</si>
  <si>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</si>
  <si>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</si>
  <si>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</si>
  <si>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</si>
  <si>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</si>
  <si>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</si>
  <si>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</si>
  <si>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</si>
  <si>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</si>
  <si>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</si>
  <si>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</si>
  <si>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</si>
  <si>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</si>
  <si>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</si>
  <si>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</si>
  <si>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</si>
  <si>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</si>
  <si>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</si>
  <si>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</si>
  <si>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</si>
  <si>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</si>
  <si>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</si>
  <si>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</si>
  <si>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</si>
  <si>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</si>
  <si>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</si>
  <si>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</si>
  <si>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</si>
  <si>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</si>
  <si>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</si>
  <si>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</si>
  <si>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</si>
  <si>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</si>
  <si>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</si>
  <si>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</si>
  <si>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</si>
  <si>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</si>
  <si>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</si>
  <si>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</si>
  <si>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</si>
  <si>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</si>
  <si>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</si>
  <si>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</si>
  <si>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</si>
  <si>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</si>
  <si>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</si>
  <si>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</si>
  <si>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</si>
  <si>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</si>
  <si>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</si>
  <si>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</si>
  <si>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</si>
  <si>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</si>
  <si>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</si>
  <si>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</si>
  <si>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</si>
  <si>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</si>
  <si>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</si>
  <si>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</si>
  <si>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</si>
  <si>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</si>
  <si>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</si>
  <si>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</si>
  <si>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</si>
  <si>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</si>
  <si>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</si>
  <si>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</si>
  <si>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</si>
  <si>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</si>
  <si>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</si>
  <si>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</si>
  <si>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</si>
  <si>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</si>
  <si>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</si>
  <si>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</si>
  <si>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</si>
  <si>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</si>
  <si>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</si>
  <si>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</si>
  <si>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</si>
  <si>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</si>
  <si>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</si>
  <si>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</si>
  <si>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</si>
  <si>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</si>
  <si>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</si>
  <si>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</si>
  <si>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</si>
  <si>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</si>
  <si>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</si>
  <si>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</si>
  <si>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</si>
  <si>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</si>
  <si>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</si>
  <si>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</si>
  <si>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</si>
  <si>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</si>
  <si>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</si>
  <si>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</si>
  <si>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</si>
  <si>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</si>
  <si>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</si>
  <si>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</si>
  <si>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</si>
  <si>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</si>
  <si>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</si>
  <si>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</si>
  <si>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</si>
  <si>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</si>
  <si>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</si>
  <si>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</si>
  <si>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</si>
  <si>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</si>
  <si>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</si>
  <si>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</si>
  <si>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</si>
  <si>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</si>
  <si>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</si>
  <si>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</si>
  <si>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</si>
  <si>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</si>
  <si>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</si>
  <si>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</si>
  <si>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</si>
  <si>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</si>
  <si>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</si>
  <si>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</si>
  <si>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</si>
  <si>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</si>
  <si>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</si>
  <si>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</si>
  <si>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</si>
  <si>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</si>
  <si>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</si>
  <si>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</si>
  <si>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</si>
  <si>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</si>
  <si>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</si>
  <si>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</si>
  <si>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</si>
  <si>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</si>
  <si>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</si>
  <si>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</si>
  <si>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</si>
  <si>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</si>
  <si>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</si>
  <si>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</si>
  <si>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</si>
  <si>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</si>
  <si>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</si>
  <si>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</si>
  <si>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</si>
  <si>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</si>
  <si>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</si>
  <si>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</si>
  <si>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</si>
  <si>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</si>
  <si>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</si>
  <si>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</si>
  <si>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</si>
  <si>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</si>
  <si>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</si>
  <si>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</si>
  <si>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</si>
  <si>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</si>
  <si>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</si>
  <si>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</si>
  <si>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</si>
  <si>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</si>
  <si>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</si>
  <si>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</si>
  <si>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</si>
  <si>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</si>
  <si>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</si>
  <si>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</si>
  <si>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</si>
  <si>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</si>
  <si>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</si>
  <si>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</si>
  <si>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</si>
  <si>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</si>
  <si>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</si>
  <si>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</si>
  <si>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</si>
  <si>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</si>
  <si>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</si>
  <si>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</si>
  <si>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</si>
  <si>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</si>
  <si>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</si>
  <si>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</si>
  <si>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</si>
  <si>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</si>
  <si>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</si>
  <si>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</si>
  <si>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</si>
  <si>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</si>
  <si>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</si>
  <si>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</si>
  <si>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</si>
  <si>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</si>
  <si>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</si>
  <si>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</si>
  <si>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</si>
  <si>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</si>
  <si>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</si>
  <si>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</si>
  <si>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</si>
  <si>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</si>
  <si>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</si>
  <si>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</si>
  <si>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</si>
  <si>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</si>
  <si>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</si>
  <si>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</si>
  <si>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</si>
  <si>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</si>
  <si>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</si>
  <si>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</si>
  <si>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</si>
  <si>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</si>
  <si>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</si>
  <si>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</si>
  <si>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</si>
  <si>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</si>
  <si>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</si>
  <si>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</si>
  <si>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</si>
  <si>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</si>
  <si>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</si>
  <si>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</si>
  <si>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</si>
  <si>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</si>
  <si>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</si>
  <si>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</si>
  <si>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</si>
  <si>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</si>
  <si>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</si>
  <si>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</si>
  <si>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</si>
  <si>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</si>
  <si>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</si>
  <si>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</si>
  <si>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</si>
  <si>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</si>
  <si>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</si>
  <si>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</si>
  <si>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</si>
  <si>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</si>
  <si>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</si>
  <si>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</si>
  <si>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</si>
  <si>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</si>
  <si>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</si>
  <si>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</si>
  <si>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</si>
  <si>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</si>
  <si>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</si>
  <si>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</si>
  <si>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</si>
  <si>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</si>
  <si>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</si>
  <si>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</si>
  <si>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</si>
  <si>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</si>
  <si>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</si>
  <si>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</si>
  <si>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</si>
  <si>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</si>
  <si>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</si>
  <si>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</si>
  <si>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</si>
  <si>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</si>
  <si>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</si>
  <si>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</si>
  <si>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</si>
  <si>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</si>
  <si>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</si>
  <si>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</si>
  <si>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</si>
  <si>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</si>
  <si>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</si>
  <si>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</si>
  <si>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</si>
  <si>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</si>
  <si>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</si>
  <si>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</si>
  <si>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</si>
  <si>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</si>
  <si>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</si>
  <si>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</si>
  <si>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</si>
  <si>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</si>
  <si>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</si>
  <si>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</si>
  <si>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</si>
  <si>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</si>
  <si>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</si>
  <si>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</si>
  <si>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</si>
  <si>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</si>
  <si>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</si>
  <si>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</si>
  <si>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</si>
  <si>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</si>
  <si>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</si>
  <si>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</si>
  <si>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</si>
  <si>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</si>
  <si>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</si>
  <si>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</si>
  <si>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</si>
  <si>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</si>
  <si>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</si>
  <si>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</si>
  <si>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</si>
  <si>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</si>
  <si>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</si>
  <si>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</si>
  <si>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</si>
  <si>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</si>
  <si>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</si>
  <si>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</si>
  <si>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</si>
  <si>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</si>
  <si>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</si>
  <si>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</si>
  <si>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</si>
  <si>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</si>
  <si>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</si>
  <si>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</si>
  <si>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</si>
  <si>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</si>
  <si>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</si>
  <si>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</si>
  <si>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</si>
  <si>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</si>
  <si>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</si>
  <si>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</si>
  <si>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</si>
  <si>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</si>
  <si>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</si>
  <si>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</si>
  <si>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</si>
  <si>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</si>
  <si>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</si>
  <si>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</si>
  <si>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</si>
  <si>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</si>
  <si>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</si>
  <si>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</si>
  <si>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</si>
  <si>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</si>
  <si>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</si>
  <si>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</si>
  <si>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</si>
  <si>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</si>
  <si>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</si>
  <si>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</si>
  <si>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</si>
  <si>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</si>
  <si>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</si>
  <si>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</si>
  <si>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</si>
  <si>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</si>
  <si>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</si>
  <si>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</si>
  <si>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</si>
  <si>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</si>
  <si>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</si>
  <si>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</si>
  <si>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</si>
  <si>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</si>
  <si>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</si>
  <si>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</si>
  <si>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</si>
  <si>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</si>
  <si>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</si>
  <si>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</si>
  <si>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</si>
  <si>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</si>
  <si>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</si>
  <si>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</si>
  <si>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</si>
  <si>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</si>
  <si>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</si>
  <si>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</si>
  <si>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</si>
  <si>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</si>
  <si>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</si>
  <si>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</si>
  <si>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</si>
  <si>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</si>
  <si>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</si>
  <si>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</si>
  <si>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</si>
  <si>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</si>
  <si>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</si>
  <si>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</si>
  <si>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</si>
  <si>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</si>
  <si>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</si>
  <si>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</si>
  <si>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</si>
  <si>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</si>
  <si>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</si>
  <si>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</si>
  <si>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</si>
  <si>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</si>
  <si>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</si>
  <si>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</si>
  <si>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</si>
  <si>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</si>
  <si>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</si>
  <si>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</si>
  <si>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</si>
  <si>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</si>
  <si>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</si>
  <si>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</si>
  <si>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</si>
  <si>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</si>
  <si>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</si>
  <si>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</si>
  <si>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</si>
  <si>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</si>
  <si>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</si>
  <si>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</si>
  <si>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</si>
  <si>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</si>
  <si>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</si>
  <si>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</si>
  <si>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</si>
  <si>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</si>
  <si>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</si>
  <si>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</si>
  <si>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</si>
  <si>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</si>
  <si>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</si>
  <si>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</si>
  <si>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</si>
  <si>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</si>
  <si>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</si>
  <si>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</si>
  <si>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</si>
  <si>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</si>
  <si>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</si>
  <si>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</si>
  <si>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</si>
  <si>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</si>
  <si>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</si>
  <si>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</si>
  <si>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</si>
  <si>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</si>
  <si>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</si>
  <si>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</si>
  <si>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</si>
  <si>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</si>
  <si>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</si>
  <si>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</si>
  <si>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</si>
  <si>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</si>
  <si>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</si>
  <si>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</si>
  <si>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</si>
  <si>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</si>
  <si>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</si>
  <si>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</si>
  <si>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</si>
  <si>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</si>
  <si>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</si>
  <si>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</si>
  <si>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</si>
  <si>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</si>
  <si>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</si>
  <si>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</si>
  <si>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</si>
  <si>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</si>
  <si>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</si>
  <si>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</si>
  <si>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</si>
  <si>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</si>
  <si>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</si>
  <si>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</si>
  <si>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</si>
  <si>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</si>
  <si>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</si>
  <si>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</si>
  <si>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</si>
  <si>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</si>
  <si>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</si>
  <si>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</si>
  <si>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</si>
  <si>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</si>
  <si>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</si>
  <si>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</si>
  <si>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</si>
  <si>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</si>
  <si>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</si>
  <si>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</si>
  <si>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</si>
  <si>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</si>
  <si>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</si>
  <si>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</si>
  <si>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</si>
  <si>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</si>
  <si>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</si>
  <si>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</si>
  <si>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</si>
  <si>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</si>
  <si>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</si>
  <si>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</si>
  <si>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</si>
  <si>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</si>
  <si>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</si>
  <si>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</si>
  <si>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</si>
  <si>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</si>
  <si>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</si>
  <si>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</si>
  <si>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</si>
  <si>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</si>
  <si>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</si>
  <si>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</si>
  <si>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</si>
  <si>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</si>
  <si>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</si>
  <si>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</si>
  <si>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</si>
  <si>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</si>
  <si>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</si>
  <si>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</si>
  <si>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</si>
  <si>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</si>
  <si>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</si>
  <si>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</si>
  <si>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</si>
  <si>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</si>
  <si>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</si>
  <si>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</si>
  <si>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</si>
  <si>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</si>
  <si>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</si>
  <si>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</si>
  <si>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</si>
  <si>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</si>
  <si>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</si>
  <si>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</si>
  <si>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</si>
  <si>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</si>
  <si>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</si>
  <si>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</si>
  <si>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</si>
  <si>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</si>
  <si>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</si>
  <si>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</si>
  <si>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</si>
  <si>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</si>
  <si>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</si>
  <si>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</si>
  <si>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</si>
  <si>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</si>
  <si>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</si>
  <si>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</si>
  <si>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</si>
  <si>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</si>
  <si>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</si>
  <si>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</si>
  <si>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</si>
  <si>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</si>
  <si>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</si>
  <si>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</si>
  <si>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</si>
  <si>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</si>
  <si>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</si>
  <si>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</si>
  <si>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</si>
  <si>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</si>
  <si>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</si>
  <si>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</si>
  <si>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</si>
  <si>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</si>
  <si>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</si>
  <si>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</si>
  <si>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</si>
  <si>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</si>
  <si>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</si>
  <si>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</si>
  <si>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</si>
  <si>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</si>
  <si>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</si>
  <si>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</si>
  <si>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</si>
  <si>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</si>
  <si>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</si>
  <si>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</si>
  <si>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</si>
  <si>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</si>
  <si>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</si>
  <si>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</si>
  <si>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</si>
  <si>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</si>
  <si>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</si>
  <si>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</si>
  <si>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</si>
  <si>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</si>
  <si>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</si>
  <si>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</si>
  <si>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</si>
  <si>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</si>
  <si>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</si>
  <si>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</si>
  <si>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</si>
  <si>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</si>
  <si>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</si>
  <si>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</si>
  <si>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</si>
  <si>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</si>
  <si>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</si>
  <si>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</si>
  <si>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</si>
  <si>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</si>
  <si>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</si>
  <si>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</si>
  <si>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</si>
  <si>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</si>
  <si>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</si>
  <si>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</si>
  <si>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</si>
  <si>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</si>
  <si>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</si>
  <si>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</si>
  <si>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</si>
  <si>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</si>
  <si>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</si>
  <si>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</si>
  <si>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</si>
  <si>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</si>
  <si>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</si>
  <si>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</si>
  <si>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</si>
  <si>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</si>
  <si>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</si>
  <si>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</si>
  <si>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</si>
  <si>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</si>
  <si>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</si>
  <si>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</si>
  <si>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</si>
  <si>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</si>
  <si>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</si>
  <si>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</si>
  <si>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</si>
  <si>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</si>
  <si>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</si>
  <si>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</si>
  <si>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</si>
  <si>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</si>
  <si>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</si>
  <si>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</si>
  <si>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</si>
  <si>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</si>
  <si>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</si>
  <si>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</si>
  <si>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</si>
  <si>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</si>
  <si>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</si>
  <si>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</si>
  <si>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</si>
  <si>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</si>
  <si>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</si>
  <si>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</si>
  <si>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</si>
  <si>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</si>
  <si>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</si>
  <si>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</si>
  <si>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</si>
  <si>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</si>
  <si>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</si>
  <si>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</si>
  <si>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</si>
  <si>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</si>
  <si>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</si>
  <si>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</si>
  <si>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</si>
  <si>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</si>
  <si>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</si>
  <si>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</si>
  <si>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</si>
  <si>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</si>
  <si>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</si>
  <si>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</si>
  <si>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</si>
  <si>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</si>
  <si>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</si>
  <si>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</si>
  <si>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</si>
  <si>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</si>
  <si>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</si>
  <si>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</si>
  <si>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</si>
  <si>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</si>
  <si>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</si>
  <si>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</si>
  <si>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</si>
  <si>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</si>
  <si>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</si>
  <si>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</si>
  <si>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</si>
  <si>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</si>
  <si>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</si>
  <si>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</si>
  <si>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</si>
  <si>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</si>
  <si>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</si>
  <si>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</si>
  <si>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</si>
  <si>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</si>
  <si>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</si>
  <si>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</si>
  <si>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</si>
  <si>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</si>
  <si>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</si>
  <si>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</si>
  <si>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</si>
  <si>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</si>
  <si>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</si>
  <si>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</si>
  <si>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</si>
  <si>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</si>
  <si>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</si>
  <si>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</si>
  <si>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</si>
  <si>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</si>
  <si>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</si>
  <si>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</si>
  <si>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</si>
  <si>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</si>
  <si>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</si>
  <si>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</si>
  <si>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</si>
  <si>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</si>
  <si>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</si>
  <si>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</si>
  <si>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</si>
  <si>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</si>
  <si>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</si>
  <si>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</si>
  <si>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</si>
  <si>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</si>
  <si>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</si>
  <si>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</si>
  <si>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</si>
  <si>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</si>
  <si>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</si>
  <si>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</si>
  <si>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</si>
  <si>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</si>
  <si>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</si>
  <si>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</si>
  <si>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</si>
  <si>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</si>
  <si>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</si>
  <si>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</si>
  <si>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</si>
  <si>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</si>
  <si>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</si>
  <si>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</si>
  <si>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</si>
  <si>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</si>
  <si>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</si>
  <si>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</si>
  <si>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</si>
  <si>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</si>
  <si>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</si>
  <si>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</si>
  <si>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</si>
  <si>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</si>
  <si>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</si>
  <si>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</si>
  <si>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</si>
  <si>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</si>
  <si>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</si>
  <si>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</si>
  <si>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</si>
  <si>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</si>
  <si>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</si>
  <si>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</si>
  <si>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</si>
  <si>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</si>
  <si>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</si>
  <si>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</si>
  <si>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</si>
  <si>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</si>
  <si>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</si>
  <si>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</si>
  <si>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</si>
  <si>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</si>
  <si>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</si>
  <si>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</si>
  <si>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</si>
  <si>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</si>
  <si>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</si>
  <si>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</si>
  <si>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</si>
  <si>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</si>
  <si>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</si>
  <si>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</si>
  <si>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</si>
  <si>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</si>
  <si>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</si>
  <si>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</si>
  <si>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</si>
  <si>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</si>
  <si>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</si>
  <si>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</si>
  <si>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</si>
  <si>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</si>
  <si>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</si>
  <si>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</si>
  <si>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</si>
  <si>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</si>
  <si>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</si>
  <si>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</si>
  <si>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</si>
  <si>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</si>
  <si>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</si>
  <si>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</si>
  <si>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</si>
  <si>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</si>
  <si>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</si>
  <si>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</si>
  <si>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</si>
  <si>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</si>
  <si>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</si>
  <si>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</si>
  <si>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</si>
  <si>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</si>
  <si>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</si>
  <si>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</si>
  <si>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</si>
  <si>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</si>
  <si>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</si>
  <si>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</si>
  <si>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</si>
  <si>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</si>
  <si>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</si>
  <si>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</si>
  <si>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</si>
  <si>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</si>
  <si>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</si>
  <si>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</si>
  <si>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</si>
  <si>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</si>
  <si>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</si>
  <si>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</si>
  <si>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</si>
  <si>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</si>
  <si>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</si>
  <si>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</si>
  <si>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</si>
  <si>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</si>
  <si>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</si>
  <si>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</si>
  <si>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</si>
  <si>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</si>
  <si>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</si>
  <si>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</si>
  <si>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</si>
  <si>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</si>
  <si>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</si>
  <si>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</si>
  <si>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</si>
  <si>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</si>
  <si>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</si>
  <si>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</si>
  <si>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</si>
  <si>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</si>
  <si>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</si>
  <si>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</si>
  <si>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</si>
  <si>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</si>
  <si>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</si>
  <si>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</si>
  <si>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</si>
  <si>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</si>
  <si>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</si>
  <si>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</si>
  <si>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</si>
  <si>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</si>
  <si>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</si>
  <si>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</si>
  <si>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</si>
  <si>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</si>
  <si>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</si>
  <si>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</si>
  <si>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</si>
  <si>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</si>
  <si>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</si>
  <si>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</si>
  <si>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</si>
  <si>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</si>
  <si>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</si>
  <si>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</si>
  <si>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</si>
  <si>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</si>
  <si>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</si>
  <si>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</si>
  <si>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</si>
  <si>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</si>
  <si>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</si>
  <si>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</si>
  <si>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</si>
  <si>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</si>
  <si>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</si>
  <si>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</si>
  <si>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</si>
  <si>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</si>
  <si>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</si>
  <si>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</si>
  <si>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</si>
  <si>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</si>
  <si>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</si>
  <si>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</si>
  <si>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</si>
  <si>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</si>
  <si>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</si>
  <si>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</si>
  <si>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</si>
  <si>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</si>
  <si>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</si>
  <si>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</si>
  <si>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</si>
  <si>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</si>
  <si>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</si>
  <si>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</si>
  <si>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</si>
  <si>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</si>
  <si>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</si>
  <si>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</si>
  <si>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</si>
  <si>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</si>
  <si>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</si>
  <si>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</si>
  <si>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</si>
  <si>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</si>
  <si>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</si>
  <si>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</si>
  <si>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</si>
  <si>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</si>
  <si>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</si>
  <si>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</si>
  <si>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</si>
  <si>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</si>
  <si>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</si>
  <si>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</si>
  <si>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</si>
  <si>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</si>
  <si>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</si>
  <si>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</si>
  <si>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</si>
  <si>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</si>
  <si>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</si>
  <si>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</si>
  <si>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</si>
  <si>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</si>
  <si>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</si>
  <si>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</si>
  <si>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</si>
  <si>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</si>
  <si>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</si>
  <si>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</si>
  <si>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</si>
  <si>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</si>
  <si>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</si>
  <si>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</si>
  <si>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</si>
  <si>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</si>
  <si>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</si>
  <si>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</si>
  <si>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</si>
  <si>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</si>
  <si>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</si>
  <si>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</si>
  <si>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</si>
  <si>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</si>
  <si>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</si>
  <si>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</si>
  <si>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</si>
  <si>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</si>
  <si>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</si>
  <si>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</si>
  <si>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</si>
  <si>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</si>
  <si>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</si>
  <si>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</si>
  <si>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</si>
  <si>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</si>
  <si>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</si>
  <si>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</si>
  <si>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</si>
  <si>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</si>
  <si>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</si>
  <si>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</si>
  <si>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</si>
  <si>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</si>
  <si>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</si>
  <si>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</si>
  <si>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</si>
  <si>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</si>
  <si>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</si>
  <si>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</si>
  <si>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</si>
  <si>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</si>
  <si>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</si>
  <si>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</si>
  <si>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</si>
  <si>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</si>
  <si>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</si>
  <si>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</si>
  <si>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</si>
  <si>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</si>
  <si>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</si>
  <si>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</si>
  <si>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</si>
  <si>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</si>
  <si>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</si>
  <si>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</si>
  <si>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</si>
  <si>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</si>
  <si>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</si>
  <si>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</si>
  <si>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</si>
  <si>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</si>
  <si>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</si>
  <si>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</si>
  <si>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</si>
  <si>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</si>
  <si>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</si>
  <si>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</si>
  <si>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</si>
  <si>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</si>
  <si>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</si>
  <si>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</si>
  <si>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</si>
  <si>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</si>
  <si>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</si>
  <si>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</si>
  <si>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</si>
  <si>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</si>
  <si>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</si>
  <si>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</si>
  <si>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</si>
  <si>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</si>
  <si>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</si>
  <si>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</si>
  <si>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</si>
  <si>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</si>
  <si>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</si>
  <si>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</si>
  <si>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</si>
  <si>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</si>
  <si>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</si>
  <si>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</si>
  <si>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</si>
  <si>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</si>
  <si>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</si>
  <si>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</si>
  <si>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</si>
  <si>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</si>
  <si>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</si>
  <si>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</si>
  <si>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</si>
  <si>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</si>
  <si>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</si>
  <si>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</si>
  <si>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</si>
  <si>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</si>
  <si>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</si>
  <si>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</si>
  <si>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</si>
  <si>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</si>
  <si>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</si>
  <si>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</si>
  <si>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</si>
  <si>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</si>
  <si>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</si>
  <si>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</si>
  <si>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</si>
  <si>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</si>
  <si>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</si>
  <si>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</si>
  <si>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</si>
  <si>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</si>
  <si>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</si>
  <si>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</si>
  <si>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</si>
  <si>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</si>
  <si>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</si>
  <si>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</si>
  <si>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</si>
  <si>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</si>
  <si>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</si>
  <si>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</si>
  <si>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</si>
  <si>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</si>
  <si>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</si>
  <si>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</si>
  <si>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</si>
  <si>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</si>
  <si>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</si>
  <si>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</si>
  <si>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</si>
  <si>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</si>
  <si>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</si>
  <si>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</si>
  <si>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</si>
  <si>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</si>
  <si>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</si>
  <si>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</si>
  <si>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</si>
  <si>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</si>
  <si>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</si>
  <si>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</si>
  <si>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</si>
  <si>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</si>
  <si>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</si>
  <si>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</si>
  <si>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</si>
  <si>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</si>
  <si>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</si>
  <si>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</si>
  <si>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</si>
  <si>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</si>
  <si>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</si>
  <si>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</si>
  <si>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</si>
  <si>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</si>
  <si>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</si>
  <si>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</si>
  <si>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</si>
  <si>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</si>
  <si>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</si>
  <si>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</si>
  <si>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</si>
  <si>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</si>
  <si>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</si>
  <si>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</si>
  <si>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</si>
  <si>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</si>
  <si>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</si>
  <si>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</si>
  <si>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</si>
  <si>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</si>
  <si>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</si>
  <si>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</si>
  <si>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</si>
  <si>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</si>
  <si>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</si>
  <si>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</si>
  <si>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</si>
  <si>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</si>
  <si>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</si>
  <si>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</si>
  <si>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</si>
  <si>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</si>
  <si>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</si>
  <si>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</si>
  <si>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</si>
  <si>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</si>
  <si>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</si>
  <si>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</si>
  <si>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</si>
  <si>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</si>
  <si>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</si>
  <si>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</si>
  <si>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</si>
  <si>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</si>
  <si>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</si>
  <si>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</si>
  <si>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</si>
  <si>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</si>
  <si>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</si>
  <si>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</si>
  <si>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</si>
  <si>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</si>
  <si>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</si>
  <si>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</si>
  <si>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</si>
  <si>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</si>
  <si>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</si>
  <si>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</si>
  <si>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</si>
  <si>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</si>
  <si>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</si>
  <si>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</si>
  <si>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</si>
  <si>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</si>
  <si>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</si>
  <si>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</si>
  <si>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</si>
  <si>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</si>
  <si>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</si>
  <si>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</si>
  <si>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</si>
  <si>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</si>
  <si>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</si>
  <si>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</si>
  <si>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</si>
  <si>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</si>
  <si>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</si>
  <si>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</si>
  <si>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</si>
  <si>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</si>
  <si>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</si>
  <si>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</si>
  <si>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</si>
  <si>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</si>
  <si>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</si>
  <si>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</si>
  <si>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</si>
  <si>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</si>
  <si>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</si>
  <si>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</si>
  <si>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</si>
  <si>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</si>
  <si>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</si>
  <si>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</si>
  <si>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</si>
  <si>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</si>
  <si>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</si>
  <si>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</si>
  <si>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</si>
  <si>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</si>
  <si>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</si>
  <si>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</si>
  <si>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</si>
  <si>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</si>
  <si>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</si>
  <si>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</si>
  <si>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</si>
  <si>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</si>
  <si>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</si>
  <si>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</si>
  <si>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</si>
  <si>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</si>
  <si>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</si>
  <si>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</si>
  <si>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</si>
  <si>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</si>
  <si>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</si>
  <si>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</si>
  <si>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</si>
  <si>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</si>
  <si>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</si>
  <si>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</si>
  <si>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</si>
  <si>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</si>
  <si>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</si>
  <si>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</si>
  <si>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</si>
  <si>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</si>
  <si>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</si>
  <si>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</si>
  <si>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</si>
  <si>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</si>
  <si>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</si>
  <si>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</si>
  <si>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</si>
  <si>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</si>
  <si>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</si>
  <si>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</si>
  <si>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</si>
  <si>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</si>
  <si>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</si>
  <si>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</si>
  <si>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</si>
  <si>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</si>
  <si>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</si>
  <si>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</si>
  <si>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</si>
  <si>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</si>
  <si>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</si>
  <si>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</si>
  <si>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</si>
  <si>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</si>
  <si>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</si>
  <si>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</si>
  <si>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</si>
  <si>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</si>
  <si>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</si>
  <si>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</si>
  <si>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</si>
  <si>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</si>
  <si>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</si>
  <si>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</si>
  <si>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</si>
  <si>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</si>
  <si>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</si>
  <si>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</si>
  <si>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</si>
  <si>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</si>
  <si>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</si>
  <si>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</si>
  <si>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</si>
  <si>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</si>
  <si>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</si>
  <si>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</si>
  <si>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</si>
  <si>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</si>
  <si>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</si>
  <si>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</si>
  <si>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</si>
  <si>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</si>
  <si>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</si>
  <si>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</si>
  <si>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</si>
  <si>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</si>
  <si>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</si>
  <si>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</si>
  <si>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</si>
  <si>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</si>
  <si>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</si>
  <si>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</si>
  <si>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</si>
  <si>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</si>
  <si>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</si>
  <si>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</si>
  <si>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</si>
  <si>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</si>
  <si>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</si>
  <si>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</si>
  <si>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</si>
  <si>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</si>
  <si>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</si>
  <si>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</si>
  <si>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</si>
  <si>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</si>
  <si>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</si>
  <si>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</si>
  <si>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</si>
  <si>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</si>
  <si>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</si>
  <si>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</si>
  <si>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</si>
  <si>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</si>
  <si>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</si>
  <si>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</si>
  <si>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</si>
  <si>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</si>
  <si>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</si>
  <si>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</si>
  <si>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</si>
  <si>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</si>
  <si>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</si>
  <si>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</si>
  <si>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</si>
  <si>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</si>
  <si>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</si>
  <si>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</si>
  <si>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</si>
  <si>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</si>
  <si>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</si>
  <si>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</si>
  <si>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</si>
  <si>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</si>
  <si>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</si>
  <si>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</si>
  <si>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</si>
  <si>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</si>
  <si>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</si>
  <si>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</si>
  <si>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</si>
  <si>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</si>
  <si>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</si>
  <si>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</si>
  <si>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</si>
  <si>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</si>
  <si>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</si>
  <si>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</si>
  <si>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</si>
  <si>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</si>
  <si>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</si>
  <si>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</si>
  <si>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</si>
  <si>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</si>
  <si>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</si>
  <si>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</si>
  <si>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</si>
  <si>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</si>
  <si>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</si>
  <si>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</si>
  <si>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</si>
  <si>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</si>
  <si>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</si>
  <si>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</si>
  <si>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</si>
  <si>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</si>
  <si>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</si>
  <si>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</si>
  <si>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</si>
  <si>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</si>
  <si>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</si>
  <si>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</si>
  <si>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</si>
  <si>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</si>
  <si>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</si>
  <si>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</si>
  <si>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</si>
  <si>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</si>
  <si>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</si>
  <si>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</si>
  <si>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</si>
  <si>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</si>
  <si>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</si>
  <si>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</si>
  <si>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</si>
  <si>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</si>
  <si>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</si>
  <si>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</si>
  <si>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</si>
  <si>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</si>
  <si>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</si>
  <si>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</si>
  <si>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</si>
  <si>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</si>
  <si>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</si>
  <si>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</si>
  <si>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</si>
  <si>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</si>
  <si>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</si>
  <si>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</si>
  <si>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</si>
  <si>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</si>
  <si>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</si>
  <si>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</si>
  <si>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</si>
  <si>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</si>
  <si>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</si>
  <si>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</si>
  <si>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</si>
  <si>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</si>
  <si>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</si>
  <si>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</si>
  <si>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</si>
  <si>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</si>
  <si>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</si>
  <si>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</si>
  <si>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</si>
  <si>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</si>
  <si>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</si>
  <si>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</si>
  <si>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</si>
  <si>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</si>
  <si>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</si>
  <si>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</si>
  <si>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</si>
  <si>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</si>
  <si>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</si>
  <si>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</si>
  <si>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</si>
  <si>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</si>
  <si>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</si>
  <si>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</si>
  <si>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</si>
  <si>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</si>
  <si>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</si>
  <si>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</si>
  <si>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</si>
  <si>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</si>
  <si>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</si>
  <si>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</si>
  <si>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</si>
  <si>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</si>
  <si>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</si>
  <si>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</si>
  <si>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</si>
  <si>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</si>
  <si>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</si>
  <si>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</si>
  <si>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</si>
  <si>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</si>
  <si>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</si>
  <si>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</si>
  <si>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</si>
  <si>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</si>
  <si>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</si>
  <si>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</si>
  <si>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</si>
  <si>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</si>
  <si>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</si>
  <si>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</si>
  <si>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</si>
  <si>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</si>
  <si>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</si>
  <si>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</si>
  <si>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</si>
  <si>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</si>
  <si>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</si>
  <si>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</si>
  <si>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</si>
  <si>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</si>
  <si>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</si>
  <si>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</si>
  <si>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</si>
  <si>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</si>
  <si>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</si>
  <si>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</si>
  <si>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</si>
  <si>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</si>
  <si>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</si>
  <si>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</si>
  <si>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</si>
  <si>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</si>
  <si>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</si>
  <si>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</si>
  <si>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</si>
  <si>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</si>
  <si>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</si>
  <si>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</si>
  <si>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</si>
  <si>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</si>
  <si>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</si>
  <si>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</si>
  <si>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</si>
  <si>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</si>
  <si>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</si>
  <si>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</si>
  <si>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</si>
  <si>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</si>
  <si>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</si>
  <si>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</si>
  <si>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</si>
  <si>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</si>
  <si>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</si>
  <si>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</si>
  <si>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</si>
  <si>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</si>
  <si>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</si>
  <si>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</si>
  <si>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</si>
  <si>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</si>
  <si>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</si>
  <si>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</si>
  <si>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</si>
  <si>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</si>
  <si>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</si>
  <si>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</si>
  <si>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</si>
  <si>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</si>
  <si>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</si>
  <si>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</si>
  <si>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</si>
  <si>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</si>
  <si>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</si>
  <si>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</si>
  <si>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</si>
  <si>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</si>
  <si>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</si>
  <si>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</si>
  <si>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</si>
  <si>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</si>
  <si>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</si>
  <si>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</si>
  <si>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</si>
  <si>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</si>
  <si>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</si>
  <si>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</si>
  <si>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</si>
  <si>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</si>
  <si>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</si>
  <si>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</si>
  <si>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</si>
  <si>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</si>
  <si>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</si>
  <si>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</si>
  <si>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</si>
  <si>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</si>
  <si>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</si>
  <si>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</si>
  <si>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</si>
  <si>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</si>
  <si>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</si>
  <si>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</si>
  <si>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</si>
  <si>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</si>
  <si>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</si>
  <si>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</si>
  <si>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</si>
  <si>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</si>
  <si>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</si>
  <si>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</si>
  <si>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</si>
  <si>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</si>
  <si>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</si>
  <si>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</si>
  <si>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</si>
  <si>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</si>
  <si>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</si>
  <si>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</si>
  <si>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</si>
  <si>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</si>
  <si>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</si>
  <si>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</si>
  <si>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</si>
  <si>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</si>
  <si>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</si>
  <si>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</si>
  <si>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</si>
  <si>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</si>
  <si>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</si>
  <si>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</si>
  <si>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</si>
  <si>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</si>
  <si>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</si>
  <si>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</si>
  <si>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</si>
  <si>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</si>
  <si>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</si>
  <si>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</si>
  <si>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</si>
  <si>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</si>
  <si>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</si>
  <si>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</si>
  <si>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</si>
  <si>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</si>
  <si>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</si>
  <si>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</si>
  <si>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</si>
  <si>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</si>
  <si>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</si>
  <si>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</si>
  <si>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</si>
  <si>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</si>
  <si>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</si>
  <si>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</si>
  <si>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</si>
  <si>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</si>
  <si>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</si>
  <si>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</si>
  <si>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</si>
  <si>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</si>
  <si>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</si>
  <si>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</si>
  <si>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</si>
  <si>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</si>
  <si>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</si>
  <si>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</si>
  <si>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</si>
  <si>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</si>
  <si>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</si>
  <si>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</si>
  <si>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</si>
  <si>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</si>
  <si>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</si>
  <si>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</si>
  <si>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</si>
  <si>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</si>
  <si>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</si>
  <si>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</si>
  <si>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</si>
  <si>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</si>
  <si>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</si>
  <si>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</si>
  <si>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</si>
  <si>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</si>
  <si>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</si>
  <si>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</si>
  <si>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</si>
  <si>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</si>
  <si>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</si>
  <si>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</si>
  <si>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</si>
  <si>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</si>
  <si>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</si>
  <si>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</si>
  <si>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</si>
  <si>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</si>
  <si>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</si>
  <si>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</si>
  <si>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</si>
  <si>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</si>
  <si>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</si>
  <si>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</si>
  <si>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</si>
  <si>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</si>
  <si>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</si>
  <si>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</si>
  <si>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</si>
  <si>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</si>
  <si>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</si>
  <si>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</si>
  <si>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</si>
  <si>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</si>
  <si>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</si>
  <si>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</si>
  <si>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</si>
  <si>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</si>
  <si>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</si>
  <si>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</si>
  <si>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</si>
  <si>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</si>
  <si>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</si>
  <si>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</si>
  <si>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</si>
  <si>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</si>
  <si>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</si>
  <si>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</si>
  <si>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</si>
  <si>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</si>
  <si>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</si>
  <si>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</si>
  <si>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</si>
  <si>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</si>
  <si>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</si>
  <si>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</si>
  <si>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</si>
  <si>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</si>
  <si>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</si>
  <si>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</si>
  <si>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</si>
  <si>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</si>
  <si>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</si>
  <si>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</si>
  <si>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</si>
  <si>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</si>
  <si>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</si>
  <si>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</si>
  <si>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</si>
  <si>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</si>
  <si>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</si>
  <si>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</si>
  <si>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</si>
  <si>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</si>
  <si>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</si>
  <si>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</si>
  <si>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</si>
  <si>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</si>
  <si>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</si>
  <si>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</si>
  <si>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</si>
  <si>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</si>
  <si>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</si>
  <si>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</si>
  <si>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</si>
  <si>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</si>
  <si>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</si>
  <si>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</si>
  <si>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</si>
  <si>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</si>
  <si>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</si>
  <si>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</si>
  <si>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</si>
  <si>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</si>
  <si>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</si>
  <si>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</si>
  <si>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</si>
  <si>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</si>
  <si>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</si>
  <si>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</si>
  <si>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</si>
  <si>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</si>
  <si>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</si>
  <si>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</si>
  <si>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</si>
  <si>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</si>
  <si>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</si>
  <si>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</si>
  <si>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</si>
  <si>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</si>
  <si>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</si>
  <si>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</si>
  <si>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</si>
  <si>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</si>
  <si>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</si>
  <si>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</si>
  <si>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</si>
  <si>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</si>
  <si>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</si>
  <si>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</si>
  <si>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</si>
  <si>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</si>
  <si>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</si>
  <si>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</si>
  <si>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</si>
  <si>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</si>
  <si>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</si>
  <si>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</si>
  <si>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</si>
  <si>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</si>
  <si>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</si>
  <si>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</si>
  <si>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</si>
  <si>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</si>
  <si>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</si>
  <si>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</si>
  <si>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</si>
  <si>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</si>
  <si>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</si>
  <si>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</si>
  <si>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</si>
  <si>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</si>
  <si>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</si>
  <si>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</si>
  <si>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</si>
  <si>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</si>
  <si>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</si>
  <si>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</si>
  <si>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</si>
  <si>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</si>
  <si>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</si>
  <si>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</si>
  <si>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</si>
  <si>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</si>
  <si>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</si>
  <si>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</si>
  <si>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</si>
  <si>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</si>
  <si>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</si>
  <si>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</si>
  <si>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</si>
  <si>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</si>
  <si>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</si>
  <si>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</si>
  <si>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</si>
  <si>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</si>
  <si>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</si>
  <si>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</si>
  <si>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</si>
  <si>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</si>
  <si>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</si>
  <si>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</si>
  <si>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</si>
  <si>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</si>
  <si>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</si>
  <si>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</si>
  <si>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</si>
  <si>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</si>
  <si>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</si>
  <si>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</si>
  <si>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</si>
  <si>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</si>
  <si>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</si>
  <si>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</si>
  <si>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</si>
  <si>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</si>
  <si>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</si>
  <si>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</si>
  <si>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</si>
  <si>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</si>
  <si>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</si>
  <si>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</si>
  <si>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</si>
  <si>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</si>
  <si>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</si>
  <si>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</si>
  <si>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</si>
  <si>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</si>
  <si>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</si>
  <si>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</si>
  <si>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</si>
  <si>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</si>
  <si>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</si>
  <si>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</si>
  <si>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</si>
  <si>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</si>
  <si>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</si>
  <si>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</si>
  <si>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</si>
  <si>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</si>
  <si>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</si>
  <si>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</si>
  <si>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</si>
  <si>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</si>
  <si>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</si>
  <si>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</si>
  <si>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</si>
  <si>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</si>
  <si>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</si>
  <si>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</si>
  <si>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</si>
  <si>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</si>
  <si>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</si>
  <si>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</si>
  <si>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</si>
  <si>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</si>
  <si>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</si>
  <si>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</si>
  <si>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</si>
  <si>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</si>
  <si>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</si>
  <si>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</si>
  <si>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</si>
  <si>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</si>
  <si>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</si>
  <si>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</si>
  <si>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</si>
  <si>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</si>
  <si>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</si>
  <si>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</si>
  <si>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</si>
  <si>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</si>
  <si>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</si>
  <si>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</si>
  <si>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</si>
  <si>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</si>
  <si>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</si>
  <si>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</si>
  <si>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</si>
  <si>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</si>
  <si>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</si>
  <si>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</si>
  <si>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</si>
  <si>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</si>
  <si>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</si>
  <si>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</si>
  <si>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</si>
  <si>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</si>
  <si>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</si>
  <si>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</si>
  <si>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</si>
  <si>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</si>
  <si>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</si>
  <si>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</si>
  <si>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</si>
  <si>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</si>
  <si>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</si>
  <si>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</si>
  <si>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</si>
  <si>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</si>
  <si>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</si>
  <si>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</si>
  <si>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</si>
  <si>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</si>
  <si>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</si>
  <si>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</si>
  <si>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</si>
  <si>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</si>
  <si>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</si>
  <si>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</si>
  <si>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</si>
  <si>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</si>
  <si>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</si>
  <si>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</si>
  <si>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</si>
  <si>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</si>
  <si>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</si>
  <si>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</si>
  <si>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</si>
  <si>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</si>
  <si>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</si>
  <si>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</si>
  <si>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</si>
  <si>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</si>
  <si>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</si>
  <si>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</si>
  <si>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</si>
  <si>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</si>
  <si>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</si>
  <si>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</si>
  <si>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</si>
  <si>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</si>
  <si>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</si>
  <si>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</si>
  <si>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</si>
  <si>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</si>
  <si>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</si>
  <si>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</si>
  <si>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</si>
  <si>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</si>
  <si>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</si>
  <si>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</si>
  <si>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</si>
  <si>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</si>
  <si>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</si>
  <si>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</si>
  <si>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</si>
  <si>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</si>
  <si>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</si>
  <si>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</si>
  <si>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</si>
  <si>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</si>
  <si>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</si>
  <si>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</si>
  <si>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</si>
  <si>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</si>
  <si>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</si>
  <si>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</si>
  <si>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</si>
  <si>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</si>
  <si>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</si>
  <si>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</si>
  <si>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</si>
  <si>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</si>
  <si>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</si>
  <si>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</si>
  <si>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</si>
  <si>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</si>
  <si>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</si>
  <si>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</si>
  <si>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</si>
  <si>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</si>
  <si>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</si>
  <si>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</si>
  <si>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</si>
  <si>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</si>
  <si>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</si>
  <si>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</si>
  <si>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</si>
  <si>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</si>
  <si>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</si>
  <si>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</si>
  <si>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</si>
  <si>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</si>
  <si>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</si>
  <si>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</si>
  <si>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</si>
  <si>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</si>
  <si>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</si>
  <si>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</si>
  <si>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</si>
  <si>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</si>
  <si>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</si>
  <si>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</si>
  <si>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</si>
  <si>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</si>
  <si>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</si>
  <si>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</si>
  <si>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</si>
  <si>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</si>
  <si>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</si>
  <si>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</si>
  <si>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</si>
  <si>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</si>
  <si>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</si>
  <si>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</si>
  <si>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</si>
  <si>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</si>
  <si>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</si>
  <si>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</si>
  <si>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</si>
  <si>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</si>
  <si>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</si>
  <si>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</si>
  <si>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</si>
  <si>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</si>
  <si>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</si>
  <si>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</si>
  <si>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</si>
  <si>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</si>
  <si>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</si>
  <si>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</si>
  <si>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</si>
  <si>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</si>
  <si>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</si>
  <si>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</si>
  <si>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</si>
  <si>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</si>
  <si>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</si>
  <si>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</si>
  <si>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</si>
  <si>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</si>
  <si>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</si>
  <si>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</si>
  <si>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</si>
  <si>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</si>
  <si>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</si>
  <si>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</si>
  <si>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</si>
  <si>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</si>
  <si>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</si>
  <si>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</si>
  <si>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</si>
  <si>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</si>
  <si>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</si>
  <si>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</si>
  <si>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</si>
  <si>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</si>
  <si>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</si>
  <si>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</si>
  <si>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</si>
  <si>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</si>
  <si>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</si>
  <si>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</si>
  <si>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</si>
  <si>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</si>
  <si>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</si>
  <si>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</si>
  <si>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</si>
  <si>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</si>
  <si>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</si>
  <si>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</si>
  <si>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</si>
  <si>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</si>
  <si>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</si>
  <si>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</si>
  <si>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</si>
  <si>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</si>
  <si>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</si>
  <si>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</si>
  <si>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</si>
  <si>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</si>
  <si>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</si>
  <si>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</si>
  <si>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</si>
  <si>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</si>
  <si>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</si>
  <si>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</si>
  <si>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</si>
  <si>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</si>
  <si>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</si>
  <si>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</si>
  <si>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</si>
  <si>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</si>
  <si>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</si>
  <si>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</si>
  <si>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</si>
  <si>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</si>
  <si>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</si>
  <si>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</si>
  <si>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</si>
  <si>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</si>
  <si>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</si>
  <si>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</si>
  <si>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</si>
  <si>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</si>
  <si>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</si>
  <si>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</si>
  <si>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</si>
  <si>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</si>
  <si>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</si>
  <si>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</si>
  <si>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</si>
  <si>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</si>
  <si>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</si>
  <si>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</si>
  <si>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</si>
  <si>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</si>
  <si>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</si>
  <si>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</si>
  <si>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</si>
  <si>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</si>
  <si>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</si>
  <si>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</si>
  <si>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</si>
  <si>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</si>
  <si>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</si>
  <si>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</si>
  <si>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</si>
  <si>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</si>
  <si>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</si>
  <si>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</si>
  <si>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</si>
  <si>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</si>
  <si>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</si>
  <si>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</si>
  <si>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</si>
  <si>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</si>
  <si>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</si>
  <si>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</si>
  <si>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</si>
  <si>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</si>
  <si>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</si>
  <si>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</si>
  <si>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</si>
  <si>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</si>
  <si>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</si>
  <si>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</si>
  <si>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</si>
  <si>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</si>
  <si>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</si>
  <si>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</si>
  <si>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</si>
  <si>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</si>
  <si>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</si>
  <si>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</si>
  <si>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</si>
  <si>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</si>
  <si>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</si>
  <si>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</si>
  <si>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</si>
  <si>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</si>
  <si>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</si>
  <si>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</si>
  <si>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</si>
  <si>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</si>
  <si>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</si>
  <si>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</si>
  <si>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</si>
  <si>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</si>
  <si>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</si>
  <si>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</si>
  <si>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</si>
  <si>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</si>
  <si>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</si>
  <si>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</si>
  <si>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</si>
  <si>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</si>
  <si>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</si>
  <si>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</si>
  <si>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</si>
  <si>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</si>
  <si>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</si>
  <si>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</si>
  <si>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</si>
  <si>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</si>
  <si>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</si>
  <si>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</si>
  <si>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</si>
  <si>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</si>
  <si>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</si>
  <si>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</si>
  <si>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</si>
  <si>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</si>
  <si>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</si>
  <si>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</si>
  <si>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</si>
  <si>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</si>
  <si>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</si>
  <si>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</si>
  <si>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</si>
  <si>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</si>
  <si>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</si>
  <si>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</si>
  <si>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</si>
  <si>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</si>
  <si>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</si>
  <si>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</si>
  <si>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</si>
  <si>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</si>
  <si>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</si>
  <si>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</si>
  <si>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</si>
  <si>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</si>
  <si>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</si>
  <si>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</si>
  <si>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</si>
  <si>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</si>
  <si>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</si>
  <si>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</si>
  <si>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</si>
  <si>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</si>
  <si>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</si>
  <si>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</si>
  <si>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</si>
  <si>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</si>
  <si>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</si>
  <si>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</si>
  <si>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</si>
  <si>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</si>
  <si>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</si>
  <si>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</si>
  <si>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</si>
  <si>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</si>
  <si>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</si>
  <si>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</si>
  <si>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</si>
  <si>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</si>
  <si>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</si>
  <si>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</si>
  <si>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</si>
  <si>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</si>
  <si>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</si>
  <si>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</si>
  <si>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</si>
  <si>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</si>
  <si>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</si>
  <si>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</si>
  <si>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</si>
  <si>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</si>
  <si>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</si>
  <si>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</si>
  <si>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</si>
  <si>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</si>
  <si>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</si>
  <si>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</si>
  <si>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</si>
  <si>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</si>
  <si>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</si>
  <si>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</si>
  <si>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</si>
  <si>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</si>
  <si>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</si>
  <si>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</si>
  <si>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</si>
  <si>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</si>
  <si>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</si>
  <si>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</si>
  <si>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</si>
  <si>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</si>
  <si>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</si>
  <si>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</si>
  <si>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</si>
  <si>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</si>
  <si>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</si>
  <si>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</si>
  <si>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</si>
  <si>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</si>
  <si>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</si>
  <si>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</si>
  <si>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</si>
  <si>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</si>
  <si>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</si>
  <si>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</si>
  <si>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</si>
  <si>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</si>
  <si>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</si>
  <si>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</si>
  <si>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</si>
  <si>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</si>
  <si>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</si>
  <si>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</si>
  <si>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</si>
  <si>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</si>
  <si>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</si>
  <si>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</si>
  <si>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</si>
  <si>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</si>
  <si>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</si>
  <si>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</si>
  <si>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</si>
  <si>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</si>
  <si>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</si>
  <si>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</si>
  <si>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</si>
  <si>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</si>
  <si>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</si>
  <si>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</si>
  <si>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</si>
  <si>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</si>
  <si>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</si>
  <si>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</si>
  <si>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</si>
  <si>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</si>
  <si>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</si>
  <si>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</si>
  <si>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</si>
  <si>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</si>
  <si>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</si>
  <si>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</si>
  <si>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</si>
  <si>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</si>
  <si>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</si>
  <si>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</si>
  <si>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</si>
  <si>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</si>
  <si>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</si>
  <si>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</si>
  <si>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</si>
  <si>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</si>
  <si>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</si>
  <si>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</si>
  <si>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</si>
  <si>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</si>
  <si>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</si>
  <si>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</si>
  <si>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</si>
  <si>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</si>
  <si>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</si>
  <si>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</si>
  <si>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</si>
  <si>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</si>
  <si>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</si>
  <si>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</si>
  <si>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</si>
  <si>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</si>
  <si>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</si>
  <si>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</si>
  <si>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</si>
  <si>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</si>
  <si>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</si>
  <si>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</si>
  <si>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</si>
  <si>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</si>
  <si>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</si>
  <si>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</si>
  <si>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</si>
  <si>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</si>
  <si>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</si>
  <si>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</si>
  <si>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</si>
  <si>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</si>
  <si>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</si>
  <si>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</si>
  <si>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</si>
  <si>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</si>
  <si>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</si>
  <si>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</si>
  <si>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</si>
  <si>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</si>
  <si>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</si>
  <si>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</si>
  <si>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</si>
  <si>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</si>
  <si>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</si>
  <si>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</si>
  <si>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</si>
  <si>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</si>
  <si>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</si>
  <si>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</si>
  <si>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</si>
  <si>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</si>
  <si>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</si>
  <si>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</si>
  <si>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</si>
  <si>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</si>
  <si>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</si>
  <si>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</si>
  <si>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</si>
  <si>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</si>
  <si>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</si>
  <si>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</si>
  <si>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</si>
  <si>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</si>
  <si>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</si>
  <si>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</si>
  <si>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</si>
  <si>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</si>
  <si>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</si>
  <si>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</si>
  <si>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</si>
  <si>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</si>
  <si>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</si>
  <si>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</si>
  <si>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</si>
  <si>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</si>
  <si>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</si>
  <si>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</si>
  <si>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</si>
  <si>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</si>
  <si>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</si>
  <si>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</si>
  <si>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</si>
  <si>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</si>
  <si>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</si>
  <si>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</si>
  <si>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</si>
  <si>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</si>
  <si>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</si>
  <si>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</si>
  <si>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</si>
  <si>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</si>
  <si>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</si>
  <si>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</si>
  <si>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</si>
  <si>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</si>
  <si>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</si>
  <si>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</si>
  <si>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</si>
  <si>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</si>
  <si>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</si>
  <si>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</si>
  <si>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</si>
  <si>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</si>
  <si>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</si>
  <si>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</si>
  <si>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</si>
  <si>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</si>
  <si>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</si>
  <si>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</si>
  <si>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</si>
  <si>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</si>
  <si>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</si>
  <si>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</si>
  <si>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</si>
  <si>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</si>
  <si>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</si>
  <si>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</si>
  <si>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</si>
  <si>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</si>
  <si>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</si>
  <si>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</si>
  <si>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</si>
  <si>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</si>
  <si>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</si>
  <si>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</si>
  <si>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</si>
  <si>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</si>
  <si>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</si>
  <si>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</si>
  <si>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</si>
  <si>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</si>
  <si>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</si>
  <si>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</si>
  <si>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</si>
  <si>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</si>
  <si>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</si>
  <si>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</si>
  <si>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</si>
  <si>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</si>
  <si>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</si>
  <si>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</si>
  <si>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</si>
  <si>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</si>
  <si>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</si>
  <si>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</si>
  <si>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</si>
  <si>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</si>
  <si>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</si>
  <si>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</si>
  <si>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</si>
  <si>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</si>
  <si>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</si>
  <si>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</si>
  <si>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</si>
  <si>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</si>
  <si>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</si>
  <si>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</si>
  <si>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</si>
  <si>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</si>
  <si>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</si>
  <si>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</si>
  <si>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</si>
  <si>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</si>
  <si>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</si>
  <si>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</si>
  <si>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</si>
  <si>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</si>
  <si>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</si>
  <si>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</si>
  <si>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</si>
  <si>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</si>
  <si>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</si>
  <si>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</si>
  <si>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</si>
  <si>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</si>
  <si>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</si>
  <si>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</si>
  <si>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</si>
  <si>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</si>
  <si>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</si>
  <si>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</si>
  <si>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</si>
  <si>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</si>
  <si>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</si>
  <si>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</si>
  <si>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</si>
  <si>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</si>
  <si>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</si>
  <si>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</si>
  <si>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</si>
  <si>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</si>
  <si>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</si>
  <si>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</si>
  <si>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</si>
  <si>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</si>
  <si>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</si>
  <si>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</si>
  <si>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</si>
  <si>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</si>
  <si>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</si>
  <si>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</si>
  <si>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</si>
  <si>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</si>
  <si>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</si>
  <si>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</si>
  <si>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</si>
  <si>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</si>
  <si>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</si>
  <si>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</si>
  <si>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</si>
  <si>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</si>
  <si>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</si>
  <si>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</si>
  <si>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</si>
  <si>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</si>
  <si>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</si>
  <si>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</si>
  <si>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</si>
  <si>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</si>
  <si>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</si>
  <si>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</si>
  <si>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</si>
  <si>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</si>
  <si>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</si>
  <si>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</si>
  <si>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</si>
  <si>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</si>
  <si>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</si>
  <si>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</si>
  <si>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</si>
  <si>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</si>
  <si>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</si>
  <si>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</si>
  <si>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</si>
  <si>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</si>
  <si>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</si>
  <si>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</si>
  <si>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</si>
  <si>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</si>
  <si>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</si>
  <si>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</si>
  <si>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</si>
  <si>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</si>
  <si>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</si>
  <si>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</si>
  <si>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</si>
  <si>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</si>
  <si>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</si>
  <si>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</si>
  <si>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</si>
  <si>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</si>
  <si>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</si>
  <si>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</si>
  <si>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</si>
  <si>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</si>
  <si>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</si>
  <si>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</si>
  <si>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</si>
  <si>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</si>
  <si>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</si>
  <si>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</si>
  <si>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</si>
  <si>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</si>
  <si>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</si>
  <si>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</si>
  <si>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</si>
  <si>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</si>
  <si>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</si>
  <si>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</si>
  <si>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</si>
  <si>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</si>
  <si>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</si>
  <si>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</si>
  <si>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</si>
  <si>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</si>
  <si>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</si>
  <si>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</si>
  <si>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</si>
  <si>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</si>
  <si>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</si>
  <si>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</si>
  <si>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</si>
  <si>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</si>
  <si>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</si>
  <si>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</si>
  <si>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</si>
  <si>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</si>
  <si>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</si>
  <si>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</si>
  <si>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</si>
  <si>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</si>
  <si>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</si>
  <si>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</si>
  <si>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</si>
  <si>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</si>
  <si>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</si>
  <si>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</si>
  <si>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</si>
  <si>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</si>
  <si>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</si>
  <si>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</si>
  <si>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</si>
  <si>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</si>
  <si>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</si>
  <si>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</si>
  <si>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</si>
  <si>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</si>
  <si>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</si>
  <si>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</si>
  <si>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</si>
  <si>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</si>
  <si>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</si>
  <si>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</si>
  <si>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</si>
  <si>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</si>
  <si>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</si>
  <si>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</si>
  <si>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</si>
  <si>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</si>
  <si>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</si>
  <si>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</si>
  <si>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</si>
  <si>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</si>
  <si>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</si>
  <si>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</si>
  <si>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</si>
  <si>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</si>
  <si>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</si>
  <si>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</si>
  <si>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</si>
  <si>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</si>
  <si>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</si>
  <si>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</si>
  <si>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</si>
  <si>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</si>
  <si>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</si>
  <si>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</si>
  <si>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</si>
  <si>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</si>
  <si>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</si>
  <si>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</si>
  <si>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</si>
  <si>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</si>
  <si>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</si>
  <si>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</si>
  <si>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</si>
  <si>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</si>
  <si>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</si>
  <si>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</si>
  <si>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</si>
  <si>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</si>
  <si>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</si>
  <si>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</si>
  <si>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</si>
  <si>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</si>
  <si>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</si>
  <si>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</si>
  <si>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</si>
  <si>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</si>
  <si>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</si>
  <si>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</si>
  <si>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</si>
  <si>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</si>
  <si>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</si>
  <si>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</si>
  <si>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</si>
  <si>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</si>
  <si>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</si>
  <si>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</si>
  <si>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</si>
  <si>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</si>
  <si>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</si>
  <si>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</si>
  <si>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</si>
  <si>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</si>
  <si>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</si>
  <si>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</si>
  <si>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</si>
  <si>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</si>
  <si>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</si>
  <si>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</si>
  <si>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</si>
  <si>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</si>
  <si>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</si>
  <si>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</si>
  <si>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</si>
  <si>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</si>
  <si>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</si>
  <si>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</si>
  <si>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</si>
  <si>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</si>
  <si>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</si>
  <si>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</si>
  <si>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</si>
  <si>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</si>
  <si>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</si>
  <si>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</si>
  <si>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</si>
  <si>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</si>
  <si>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</si>
  <si>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</si>
  <si>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</si>
  <si>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</si>
  <si>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</si>
  <si>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</si>
  <si>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</si>
  <si>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</si>
  <si>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</si>
  <si>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</si>
  <si>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</si>
  <si>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</si>
  <si>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</si>
  <si>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</si>
  <si>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</si>
  <si>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</si>
  <si>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</si>
  <si>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</si>
  <si>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</si>
  <si>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</si>
  <si>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</si>
  <si>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</si>
  <si>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</si>
  <si>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</si>
  <si>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</si>
  <si>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</si>
  <si>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</si>
  <si>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</si>
  <si>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</si>
  <si>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</si>
  <si>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</si>
  <si>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</si>
  <si>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</si>
  <si>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</si>
  <si>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</si>
  <si>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</si>
  <si>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</si>
  <si>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</si>
  <si>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</si>
  <si>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</si>
  <si>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</si>
  <si>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</si>
  <si>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</si>
  <si>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</si>
  <si>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</si>
  <si>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</si>
  <si>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</si>
  <si>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</si>
  <si>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</si>
  <si>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</si>
  <si>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</si>
  <si>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</si>
  <si>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</si>
  <si>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</si>
  <si>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</si>
  <si>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</si>
  <si>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</si>
  <si>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</si>
  <si>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</si>
  <si>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</si>
  <si>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</si>
  <si>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</si>
  <si>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</si>
  <si>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</si>
  <si>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</si>
  <si>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</si>
  <si>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</si>
  <si>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</si>
  <si>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</si>
  <si>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</si>
  <si>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</si>
  <si>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</si>
  <si>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</si>
  <si>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</si>
  <si>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</si>
  <si>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</si>
  <si>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</si>
  <si>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</si>
  <si>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</si>
  <si>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</si>
  <si>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</si>
  <si>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</si>
  <si>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</si>
  <si>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</si>
  <si>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</si>
  <si>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</si>
  <si>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</si>
  <si>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</si>
  <si>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</si>
  <si>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</si>
  <si>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</si>
  <si>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</si>
  <si>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</si>
  <si>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</si>
  <si>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</si>
  <si>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</si>
  <si>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</si>
  <si>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</si>
  <si>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</si>
  <si>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</si>
  <si>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</si>
  <si>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</si>
  <si>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</si>
  <si>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</si>
  <si>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</si>
  <si>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</si>
  <si>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</si>
  <si>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</si>
  <si>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</si>
  <si>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</si>
  <si>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</si>
  <si>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</si>
  <si>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</si>
  <si>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</si>
  <si>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</si>
  <si>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</si>
  <si>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</si>
  <si>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</si>
  <si>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</si>
  <si>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</si>
  <si>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</si>
  <si>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</si>
  <si>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</si>
  <si>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</si>
  <si>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</si>
  <si>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</si>
  <si>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</si>
  <si>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</si>
  <si>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</si>
  <si>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</si>
  <si>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</si>
  <si>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</si>
  <si>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</si>
  <si>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</si>
  <si>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</si>
  <si>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</si>
  <si>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</si>
  <si>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</si>
  <si>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</si>
  <si>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</si>
  <si>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</si>
  <si>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</si>
  <si>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</si>
  <si>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</si>
  <si>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</si>
  <si>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</si>
  <si>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</si>
  <si>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</si>
  <si>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</si>
  <si>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</si>
  <si>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</si>
  <si>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</si>
  <si>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</si>
  <si>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</si>
  <si>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</si>
  <si>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</si>
  <si>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</si>
  <si>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</si>
  <si>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</si>
  <si>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</si>
  <si>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</si>
  <si>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</si>
  <si>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</si>
  <si>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</si>
  <si>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</si>
  <si>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</si>
  <si>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</si>
  <si>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</si>
  <si>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</si>
  <si>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</si>
  <si>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</si>
  <si>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</si>
  <si>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</si>
  <si>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</si>
  <si>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</si>
  <si>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</si>
  <si>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</si>
  <si>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</si>
  <si>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</si>
  <si>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</si>
  <si>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</si>
  <si>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</si>
  <si>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</si>
  <si>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</si>
  <si>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</si>
  <si>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</si>
  <si>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</si>
  <si>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</si>
  <si>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</si>
  <si>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</si>
  <si>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</si>
  <si>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</si>
  <si>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</si>
  <si>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</si>
  <si>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</si>
  <si>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</si>
  <si>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</si>
  <si>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</si>
  <si>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</si>
  <si>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</si>
  <si>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</si>
  <si>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</si>
  <si>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</si>
  <si>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</si>
  <si>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</si>
  <si>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</si>
  <si>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</si>
  <si>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</si>
  <si>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</si>
  <si>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</si>
  <si>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</si>
  <si>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</si>
  <si>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</si>
  <si>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</si>
  <si>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</si>
  <si>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</si>
  <si>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</si>
  <si>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</si>
  <si>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</si>
  <si>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</si>
  <si>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</si>
  <si>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</si>
  <si>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</si>
  <si>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</si>
  <si>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</si>
  <si>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</si>
  <si>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</si>
  <si>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</si>
  <si>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</si>
  <si>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</si>
  <si>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</si>
  <si>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</si>
  <si>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</si>
  <si>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</si>
  <si>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</si>
  <si>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</si>
  <si>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</si>
  <si>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</si>
  <si>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</si>
  <si>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</si>
  <si>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</si>
  <si>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</si>
  <si>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</si>
  <si>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</si>
  <si>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</si>
  <si>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</si>
  <si>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</si>
  <si>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</si>
  <si>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</si>
  <si>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</si>
  <si>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</si>
  <si>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</si>
  <si>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</si>
  <si>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</si>
  <si>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</si>
  <si>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</si>
  <si>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</si>
  <si>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</si>
  <si>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</si>
  <si>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</si>
  <si>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</si>
  <si>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</si>
  <si>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</si>
  <si>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</si>
  <si>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</si>
  <si>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</si>
  <si>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</si>
  <si>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</si>
  <si>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</si>
  <si>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</si>
  <si>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</si>
  <si>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</si>
  <si>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</si>
  <si>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</si>
  <si>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</si>
  <si>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</si>
  <si>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</si>
  <si>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</si>
  <si>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</si>
  <si>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</si>
  <si>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</si>
  <si>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</si>
  <si>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</si>
  <si>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</si>
  <si>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</si>
  <si>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</si>
  <si>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</si>
  <si>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</si>
  <si>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</si>
  <si>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</si>
  <si>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</si>
  <si>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</si>
  <si>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</si>
  <si>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</si>
  <si>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</si>
  <si>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</si>
  <si>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</si>
  <si>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</si>
  <si>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</si>
  <si>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</si>
  <si>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</si>
  <si>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</si>
  <si>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</si>
  <si>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</si>
  <si>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</si>
  <si>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</si>
  <si>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</si>
  <si>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</si>
  <si>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</si>
  <si>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</si>
  <si>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</si>
  <si>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</si>
  <si>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</si>
  <si>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</si>
  <si>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</si>
  <si>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</si>
  <si>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</si>
  <si>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</si>
  <si>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</si>
  <si>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</si>
  <si>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</si>
  <si>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</si>
  <si>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</si>
  <si>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</si>
  <si>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</si>
  <si>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</si>
  <si>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</si>
  <si>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</si>
  <si>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</si>
  <si>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</si>
  <si>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</si>
  <si>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</si>
  <si>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</si>
  <si>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</si>
  <si>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</si>
  <si>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</si>
  <si>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</si>
  <si>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</si>
  <si>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</si>
  <si>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</si>
  <si>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</si>
  <si>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</si>
  <si>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</si>
  <si>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</si>
  <si>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</si>
  <si>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</si>
  <si>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</si>
  <si>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</si>
  <si>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</si>
  <si>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</si>
  <si>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</si>
  <si>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</si>
  <si>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</si>
  <si>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</si>
  <si>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</si>
  <si>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</si>
  <si>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</si>
  <si>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</si>
  <si>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</si>
  <si>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</si>
  <si>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</si>
  <si>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</si>
  <si>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</si>
  <si>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</si>
  <si>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</si>
  <si>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</si>
  <si>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</si>
  <si>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</si>
  <si>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</si>
  <si>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</si>
  <si>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</si>
  <si>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</si>
  <si>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</si>
  <si>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</si>
  <si>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</si>
  <si>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</si>
  <si>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</si>
  <si>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</si>
  <si>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</si>
  <si>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</si>
  <si>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</si>
  <si>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</si>
  <si>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</si>
  <si>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</si>
  <si>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</si>
  <si>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</si>
  <si>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</si>
  <si>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</si>
  <si>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</si>
  <si>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</si>
  <si>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</si>
  <si>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</si>
  <si>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</si>
  <si>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</si>
  <si>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</si>
  <si>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</si>
  <si>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</si>
  <si>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</si>
  <si>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</si>
  <si>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</si>
  <si>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</si>
  <si>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</si>
  <si>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</si>
  <si>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</si>
  <si>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</si>
  <si>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</si>
  <si>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</si>
  <si>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</si>
  <si>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</si>
  <si>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</si>
  <si>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</si>
  <si>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</si>
  <si>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</si>
  <si>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</si>
  <si>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</si>
  <si>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</si>
  <si>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</si>
  <si>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</si>
  <si>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</si>
  <si>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</si>
  <si>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</si>
  <si>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</si>
  <si>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</si>
  <si>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</si>
  <si>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</si>
  <si>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</si>
  <si>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</si>
  <si>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</si>
  <si>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</si>
  <si>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</si>
  <si>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</si>
  <si>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</si>
  <si>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</si>
  <si>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</si>
  <si>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</si>
  <si>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</si>
  <si>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</si>
  <si>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</si>
  <si>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</si>
  <si>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</si>
  <si>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</si>
  <si>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</si>
  <si>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</si>
  <si>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</si>
  <si>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</si>
  <si>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</si>
  <si>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</si>
  <si>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</si>
  <si>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</si>
  <si>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</si>
  <si>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</si>
  <si>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</si>
  <si>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</si>
  <si>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</si>
  <si>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</si>
  <si>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</si>
  <si>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</si>
  <si>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</si>
  <si>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</si>
  <si>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</si>
  <si>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</si>
  <si>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</si>
  <si>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</si>
  <si>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</si>
  <si>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</si>
  <si>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</si>
  <si>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</si>
  <si>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</si>
  <si>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</si>
  <si>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</si>
  <si>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</si>
  <si>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</si>
  <si>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</si>
  <si>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</si>
  <si>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</si>
  <si>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</si>
  <si>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</si>
  <si>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</si>
  <si>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</si>
  <si>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</si>
  <si>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</si>
  <si>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</si>
  <si>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</si>
  <si>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</si>
  <si>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</si>
  <si>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</si>
  <si>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</si>
  <si>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</si>
  <si>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</si>
  <si>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</si>
  <si>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</si>
  <si>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</si>
  <si>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</si>
  <si>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</si>
  <si>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</si>
  <si>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</si>
  <si>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</si>
  <si>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</si>
  <si>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</si>
  <si>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</si>
  <si>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</si>
  <si>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</si>
  <si>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</si>
  <si>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</si>
  <si>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</si>
  <si>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</si>
  <si>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</si>
  <si>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</si>
  <si>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</si>
  <si>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</si>
  <si>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</si>
  <si>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</si>
  <si>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</si>
  <si>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</si>
  <si>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</si>
  <si>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</si>
  <si>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</si>
  <si>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</si>
  <si>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</si>
  <si>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</si>
  <si>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</si>
  <si>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</si>
  <si>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</si>
  <si>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</si>
  <si>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</si>
  <si>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</si>
  <si>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</si>
  <si>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</si>
  <si>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</si>
  <si>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</si>
  <si>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</si>
  <si>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</si>
  <si>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</si>
  <si>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</si>
  <si>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</si>
  <si>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</si>
  <si>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</si>
  <si>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</si>
  <si>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</si>
  <si>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</si>
  <si>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</si>
  <si>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</si>
  <si>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</si>
  <si>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</si>
  <si>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</si>
  <si>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</si>
  <si>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</si>
  <si>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</si>
  <si>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</si>
  <si>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</si>
  <si>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</si>
  <si>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</si>
  <si>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</si>
  <si>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</si>
  <si>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</si>
  <si>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</si>
  <si>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</si>
  <si>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</si>
  <si>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</si>
  <si>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</si>
  <si>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</si>
  <si>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</si>
  <si>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</si>
  <si>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</si>
  <si>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</si>
  <si>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</si>
  <si>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</si>
  <si>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</si>
  <si>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</si>
  <si>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</si>
  <si>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</si>
  <si>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</si>
  <si>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</si>
  <si>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</si>
  <si>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</si>
  <si>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</si>
  <si>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</si>
  <si>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</si>
  <si>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</si>
  <si>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</si>
  <si>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</si>
  <si>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</si>
  <si>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</si>
  <si>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</si>
  <si>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</si>
  <si>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</si>
  <si>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</si>
  <si>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</si>
  <si>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</si>
  <si>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</si>
  <si>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</si>
  <si>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</si>
  <si>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</si>
  <si>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</si>
  <si>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</si>
  <si>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</si>
  <si>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</si>
  <si>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</si>
  <si>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</si>
  <si>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</si>
  <si>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</si>
  <si>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</si>
  <si>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</si>
  <si>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</si>
  <si>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</si>
  <si>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</si>
  <si>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</si>
  <si>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</si>
  <si>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</si>
  <si>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</si>
  <si>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</si>
  <si>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</si>
  <si>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</si>
  <si>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</si>
  <si>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</si>
  <si>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</si>
  <si>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</si>
  <si>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</si>
  <si>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</si>
  <si>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</si>
  <si>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</si>
  <si>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</si>
  <si>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</si>
  <si>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</si>
  <si>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</si>
  <si>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</si>
  <si>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</si>
  <si>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</si>
  <si>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</si>
  <si>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</si>
  <si>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</si>
  <si>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</si>
  <si>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</si>
  <si>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</si>
  <si>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</si>
  <si>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</si>
  <si>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</si>
  <si>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</si>
  <si>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</si>
  <si>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</si>
  <si>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</si>
  <si>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</si>
  <si>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</si>
  <si>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</si>
  <si>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</si>
  <si>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</si>
  <si>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</si>
  <si>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</si>
  <si>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</si>
  <si>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</si>
  <si>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</si>
  <si>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</si>
  <si>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</si>
  <si>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</si>
  <si>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</si>
  <si>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</si>
  <si>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</si>
  <si>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</si>
  <si>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</si>
  <si>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</si>
  <si>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</si>
  <si>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</si>
  <si>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</si>
  <si>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</si>
  <si>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</si>
  <si>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</si>
  <si>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</si>
  <si>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</si>
  <si>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</si>
  <si>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</si>
  <si>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</si>
  <si>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</si>
  <si>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</si>
  <si>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</si>
  <si>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</si>
  <si>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</si>
  <si>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</si>
  <si>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</si>
  <si>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</si>
  <si>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</si>
  <si>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</si>
  <si>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</si>
  <si>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</si>
  <si>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</si>
  <si>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</si>
  <si>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</si>
  <si>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</si>
  <si>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</si>
  <si>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</si>
  <si>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</si>
  <si>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</si>
  <si>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</si>
  <si>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</si>
  <si>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</si>
  <si>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</si>
  <si>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</si>
  <si>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</si>
  <si>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</si>
  <si>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</si>
  <si>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</si>
  <si>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</si>
  <si>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</si>
  <si>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</si>
  <si>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</si>
  <si>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</si>
  <si>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</si>
  <si>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</si>
  <si>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</si>
  <si>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</si>
  <si>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</si>
  <si>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</si>
  <si>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</si>
  <si>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</si>
  <si>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</si>
  <si>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</si>
  <si>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</si>
  <si>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</si>
  <si>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</si>
  <si>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</si>
  <si>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</si>
  <si>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</si>
  <si>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</si>
  <si>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</si>
  <si>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</si>
  <si>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</si>
  <si>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</si>
  <si>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</si>
  <si>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</si>
  <si>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</si>
  <si>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</si>
  <si>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</si>
  <si>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</si>
  <si>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</si>
  <si>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</si>
  <si>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</si>
  <si>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</si>
  <si>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</si>
  <si>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</si>
  <si>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</si>
  <si>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</si>
  <si>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</si>
  <si>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</si>
  <si>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</si>
  <si>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</si>
  <si>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</si>
  <si>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</si>
  <si>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</si>
  <si>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</si>
  <si>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</si>
  <si>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</si>
  <si>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</si>
  <si>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</si>
  <si>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</si>
  <si>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</si>
  <si>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</si>
  <si>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</si>
  <si>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</si>
  <si>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</si>
  <si>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</si>
  <si>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</si>
  <si>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</si>
  <si>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</si>
  <si>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</si>
  <si>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</si>
  <si>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</si>
  <si>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</si>
  <si>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</si>
  <si>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</si>
  <si>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</si>
  <si>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</si>
  <si>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</si>
  <si>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</si>
  <si>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</si>
  <si>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</si>
  <si>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</si>
  <si>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</si>
  <si>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</si>
  <si>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</si>
  <si>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</si>
  <si>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</si>
  <si>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</si>
  <si>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</si>
  <si>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</si>
  <si>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</si>
  <si>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</si>
  <si>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</si>
  <si>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</si>
  <si>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</si>
  <si>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</si>
  <si>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</si>
  <si>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</si>
  <si>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</si>
  <si>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</si>
  <si>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</si>
  <si>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</si>
  <si>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</si>
  <si>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</si>
  <si>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</si>
  <si>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</si>
  <si>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</si>
  <si>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</si>
  <si>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</si>
  <si>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</si>
  <si>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</si>
  <si>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</si>
  <si>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</si>
  <si>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</si>
  <si>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</si>
  <si>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</si>
  <si>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</si>
  <si>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</si>
  <si>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</si>
  <si>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</si>
  <si>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</si>
  <si>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</si>
  <si>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</si>
  <si>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</si>
  <si>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</si>
  <si>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</si>
  <si>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</si>
  <si>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</si>
  <si>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</si>
  <si>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</si>
  <si>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</si>
  <si>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</si>
  <si>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</si>
  <si>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</si>
  <si>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</si>
  <si>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</si>
  <si>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</si>
  <si>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</si>
  <si>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</si>
  <si>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</si>
  <si>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</si>
  <si>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</si>
  <si>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</si>
  <si>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</si>
  <si>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</si>
  <si>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</si>
  <si>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</si>
  <si>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</si>
  <si>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</si>
  <si>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</si>
  <si>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</si>
  <si>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</si>
  <si>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</si>
  <si>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</si>
  <si>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</si>
  <si>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</si>
  <si>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</si>
  <si>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</si>
  <si>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</si>
  <si>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</si>
  <si>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</si>
  <si>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</si>
  <si>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</si>
  <si>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</si>
  <si>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</si>
  <si>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</si>
  <si>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</si>
  <si>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</si>
  <si>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</si>
  <si>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</si>
  <si>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</si>
  <si>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</si>
  <si>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</si>
  <si>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</si>
  <si>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</si>
  <si>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</si>
  <si>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</si>
  <si>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</si>
  <si>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</si>
  <si>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</si>
  <si>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</si>
  <si>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</si>
  <si>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</si>
  <si>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</si>
  <si>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</si>
  <si>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</si>
  <si>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</si>
  <si>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</si>
  <si>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</si>
  <si>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</si>
  <si>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</si>
  <si>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</si>
  <si>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</si>
  <si>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</si>
  <si>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</si>
  <si>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</si>
  <si>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</si>
  <si>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</si>
  <si>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</si>
  <si>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</si>
  <si>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</si>
  <si>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</si>
  <si>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</si>
  <si>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</si>
  <si>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</si>
  <si>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</si>
  <si>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</si>
  <si>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</si>
  <si>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</si>
  <si>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</si>
  <si>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</si>
  <si>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</si>
  <si>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</si>
  <si>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</si>
  <si>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</si>
  <si>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</si>
  <si>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</si>
  <si>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</si>
  <si>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</si>
  <si>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</si>
  <si>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</si>
  <si>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</si>
  <si>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</si>
  <si>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</si>
  <si>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</si>
  <si>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</si>
  <si>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</si>
  <si>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</si>
  <si>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</si>
  <si>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</si>
  <si>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</si>
  <si>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</si>
  <si>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</si>
  <si>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</si>
  <si>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</si>
  <si>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</si>
  <si>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</si>
  <si>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</si>
  <si>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</si>
  <si>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</si>
  <si>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</si>
  <si>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</si>
  <si>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</si>
  <si>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</si>
  <si>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</si>
  <si>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</si>
  <si>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</si>
  <si>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</si>
  <si>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</si>
  <si>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</si>
  <si>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</si>
  <si>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</si>
  <si>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</si>
  <si>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</si>
  <si>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</si>
  <si>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</si>
  <si>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</si>
  <si>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</si>
  <si>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</si>
  <si>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</si>
  <si>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</si>
  <si>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</si>
  <si>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</si>
  <si>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</si>
  <si>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</si>
  <si>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</si>
  <si>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</si>
  <si>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</si>
  <si>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</si>
  <si>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</si>
  <si>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</si>
  <si>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</si>
  <si>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</si>
  <si>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</si>
  <si>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</si>
  <si>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</si>
  <si>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</si>
  <si>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</si>
  <si>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</si>
  <si>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</si>
  <si>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</si>
  <si>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</si>
  <si>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</si>
  <si>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</si>
  <si>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</si>
  <si>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</si>
  <si>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</si>
  <si>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</si>
  <si>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</si>
  <si>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</si>
  <si>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</si>
  <si>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</si>
  <si>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</si>
  <si>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</si>
  <si>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</si>
  <si>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</si>
  <si>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</si>
  <si>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</si>
  <si>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</si>
  <si>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</si>
  <si>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</si>
  <si>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</si>
  <si>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</si>
  <si>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</si>
  <si>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</si>
  <si>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</si>
  <si>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</si>
  <si>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</si>
  <si>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</si>
  <si>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</si>
  <si>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</si>
  <si>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</si>
  <si>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</si>
  <si>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</si>
  <si>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</si>
  <si>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</si>
  <si>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</si>
  <si>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</si>
  <si>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</si>
  <si>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</si>
  <si>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</si>
  <si>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</si>
  <si>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</si>
  <si>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</si>
  <si>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</si>
  <si>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</si>
  <si>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</si>
  <si>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</si>
  <si>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</si>
  <si>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</si>
  <si>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</si>
  <si>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</si>
  <si>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</si>
  <si>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</si>
  <si>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</si>
  <si>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</si>
  <si>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</si>
  <si>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</si>
  <si>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</si>
  <si>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</si>
  <si>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</si>
  <si>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</si>
  <si>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</si>
  <si>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</si>
  <si>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</si>
  <si>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</si>
  <si>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</si>
  <si>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</si>
  <si>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</si>
  <si>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</si>
  <si>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</si>
  <si>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</si>
  <si>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</si>
  <si>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</si>
  <si>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</si>
  <si>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</si>
  <si>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</si>
  <si>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</si>
  <si>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</si>
  <si>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</si>
  <si>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</si>
  <si>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</si>
  <si>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</si>
  <si>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</si>
  <si>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</si>
  <si>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</si>
  <si>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</si>
  <si>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</si>
  <si>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</si>
  <si>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</si>
  <si>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</si>
  <si>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</si>
  <si>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</si>
  <si>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</si>
  <si>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</si>
  <si>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</si>
  <si>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</si>
  <si>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</si>
  <si>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</si>
  <si>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</si>
  <si>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</si>
  <si>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</si>
  <si>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</si>
  <si>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</si>
  <si>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</si>
  <si>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</si>
  <si>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</si>
  <si>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</si>
  <si>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</si>
  <si>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</si>
  <si>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</si>
  <si>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</si>
  <si>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</si>
  <si>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</si>
  <si>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</si>
  <si>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</si>
  <si>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</si>
  <si>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</si>
  <si>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</si>
  <si>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</si>
  <si>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</si>
  <si>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</si>
  <si>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</si>
  <si>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</si>
  <si>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</si>
  <si>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</si>
  <si>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</si>
  <si>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</si>
  <si>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</si>
  <si>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</si>
  <si>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</si>
  <si>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</si>
  <si>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</si>
  <si>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</si>
  <si>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</si>
  <si>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</si>
  <si>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</si>
  <si>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</si>
  <si>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</si>
  <si>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</si>
  <si>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</si>
  <si>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</si>
  <si>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</si>
  <si>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</si>
  <si>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</si>
  <si>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</si>
  <si>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</si>
  <si>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</si>
  <si>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</si>
  <si>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</si>
  <si>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</si>
  <si>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</si>
  <si>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</si>
  <si>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</si>
  <si>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</si>
  <si>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</si>
  <si>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</si>
  <si>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</si>
  <si>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</si>
  <si>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</si>
  <si>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</si>
  <si>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</si>
  <si>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</si>
  <si>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</si>
  <si>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</si>
  <si>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</si>
  <si>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</si>
  <si>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</si>
  <si>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</si>
  <si>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</si>
  <si>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</si>
  <si>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</si>
  <si>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</si>
  <si>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</si>
  <si>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</si>
  <si>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</si>
  <si>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</si>
  <si>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</si>
  <si>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</si>
  <si>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</si>
  <si>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</si>
  <si>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</si>
  <si>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</si>
  <si>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</si>
  <si>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</si>
  <si>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</si>
  <si>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</si>
  <si>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</si>
  <si>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</si>
  <si>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</si>
  <si>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</si>
  <si>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</si>
  <si>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</si>
  <si>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</si>
  <si>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</si>
  <si>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</si>
  <si>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</si>
  <si>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</si>
  <si>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</si>
  <si>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</si>
  <si>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</si>
  <si>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</si>
  <si>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</si>
  <si>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</si>
  <si>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</si>
  <si>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</si>
  <si>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</si>
  <si>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</si>
  <si>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</si>
  <si>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</si>
  <si>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</si>
  <si>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</si>
  <si>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</si>
  <si>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</si>
  <si>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</si>
  <si>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</si>
  <si>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</si>
  <si>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</si>
  <si>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</si>
  <si>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</si>
  <si>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</si>
  <si>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</si>
  <si>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</si>
  <si>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</si>
  <si>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</si>
  <si>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</si>
  <si>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</si>
  <si>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</si>
  <si>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</si>
  <si>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</si>
  <si>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</si>
  <si>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</si>
  <si>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</si>
  <si>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</si>
  <si>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</si>
  <si>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</si>
  <si>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</si>
  <si>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</si>
  <si>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</si>
  <si>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</si>
  <si>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</si>
  <si>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</si>
  <si>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</si>
  <si>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</si>
  <si>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</si>
  <si>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</si>
  <si>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</si>
  <si>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</si>
  <si>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</si>
  <si>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</si>
  <si>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</si>
  <si>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</si>
  <si>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</si>
  <si>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</si>
  <si>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</si>
  <si>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</si>
  <si>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</si>
  <si>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</si>
  <si>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</si>
  <si>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</si>
  <si>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</si>
  <si>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</si>
  <si>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</si>
  <si>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</si>
  <si>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</si>
  <si>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</si>
  <si>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</si>
  <si>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</si>
  <si>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</si>
  <si>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</si>
  <si>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</si>
  <si>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</si>
  <si>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</si>
  <si>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</si>
  <si>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</si>
  <si>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</si>
  <si>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</si>
  <si>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</si>
  <si>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</si>
  <si>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</si>
  <si>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</si>
  <si>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</si>
  <si>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</si>
  <si>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</si>
  <si>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</si>
  <si>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</si>
  <si>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</si>
  <si>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</si>
  <si>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</si>
  <si>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</si>
  <si>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</si>
  <si>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</si>
  <si>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</si>
  <si>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</si>
  <si>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</si>
  <si>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</si>
  <si>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</si>
  <si>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</si>
  <si>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</si>
  <si>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</si>
  <si>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</si>
  <si>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</si>
  <si>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</si>
  <si>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</si>
  <si>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</si>
  <si>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</si>
  <si>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</si>
  <si>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</si>
  <si>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</si>
  <si>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</si>
  <si>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</si>
  <si>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</si>
  <si>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</si>
  <si>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</si>
  <si>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</si>
  <si>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</si>
  <si>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</si>
  <si>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</si>
  <si>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</si>
  <si>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</si>
  <si>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</si>
  <si>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</si>
  <si>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</si>
  <si>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</si>
  <si>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</si>
  <si>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</si>
  <si>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</si>
  <si>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</si>
  <si>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</si>
  <si>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</si>
  <si>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</si>
  <si>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</si>
  <si>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</si>
  <si>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</si>
  <si>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</si>
  <si>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</si>
  <si>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</si>
  <si>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</si>
  <si>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</si>
  <si>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</si>
  <si>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</si>
  <si>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</si>
  <si>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</si>
  <si>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</si>
  <si>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</si>
  <si>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</si>
  <si>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</si>
  <si>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</si>
  <si>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</si>
  <si>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</si>
  <si>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</si>
  <si>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</si>
  <si>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</si>
  <si>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</si>
  <si>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</si>
  <si>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</si>
  <si>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</si>
  <si>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</si>
  <si>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</si>
  <si>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</si>
  <si>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</si>
  <si>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</si>
  <si>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</si>
  <si>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</si>
  <si>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</si>
  <si>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</si>
  <si>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</si>
  <si>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</si>
  <si>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</si>
  <si>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</si>
  <si>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</si>
  <si>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</si>
  <si>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</si>
  <si>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</si>
  <si>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</si>
  <si>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</si>
  <si>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</si>
  <si>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</si>
  <si>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</si>
  <si>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</si>
  <si>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</si>
  <si>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</si>
  <si>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</si>
  <si>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</si>
  <si>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</si>
  <si>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</si>
  <si>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</si>
  <si>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</si>
  <si>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</si>
  <si>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</si>
  <si>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</si>
  <si>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</si>
  <si>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</si>
  <si>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</si>
  <si>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</si>
  <si>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</si>
  <si>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</si>
  <si>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</si>
  <si>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</si>
  <si>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</si>
  <si>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</si>
  <si>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</si>
  <si>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</si>
  <si>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</si>
  <si>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</si>
  <si>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</si>
  <si>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</si>
  <si>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</si>
  <si>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</si>
  <si>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</si>
  <si>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</si>
  <si>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</si>
  <si>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</si>
  <si>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</si>
  <si>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</si>
  <si>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</si>
  <si>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</si>
  <si>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</si>
  <si>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</si>
  <si>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</si>
  <si>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</si>
  <si>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</si>
  <si>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</si>
  <si>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</si>
  <si>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</si>
  <si>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</si>
  <si>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</si>
  <si>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</si>
  <si>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</si>
  <si>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</si>
  <si>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</si>
  <si>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</si>
  <si>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</si>
  <si>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</si>
  <si>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</si>
  <si>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</si>
  <si>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</si>
  <si>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</si>
  <si>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</si>
  <si>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</si>
  <si>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</si>
  <si>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</si>
  <si>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</si>
  <si>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</si>
  <si>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</si>
  <si>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</si>
  <si>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</si>
  <si>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</si>
  <si>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</si>
  <si>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</si>
  <si>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</si>
  <si>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</si>
  <si>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</si>
  <si>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</si>
  <si>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</si>
  <si>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</si>
  <si>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</si>
  <si>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</si>
  <si>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</si>
  <si>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</si>
  <si>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</si>
  <si>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</si>
  <si>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</si>
  <si>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</si>
  <si>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</si>
  <si>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</si>
  <si>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</si>
  <si>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</si>
  <si>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</si>
  <si>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</si>
  <si>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</si>
  <si>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</si>
  <si>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</si>
  <si>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</si>
  <si>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</si>
  <si>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</si>
  <si>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</si>
  <si>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</si>
  <si>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</si>
  <si>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</si>
  <si>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</si>
  <si>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</si>
  <si>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</si>
  <si>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</si>
  <si>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</si>
  <si>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</si>
  <si>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</si>
  <si>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</si>
  <si>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</si>
  <si>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</si>
  <si>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</si>
  <si>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</si>
  <si>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</si>
  <si>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</si>
  <si>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</si>
  <si>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</si>
  <si>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</si>
  <si>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</si>
  <si>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</si>
  <si>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</si>
  <si>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</si>
  <si>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</si>
  <si>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</si>
  <si>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</si>
  <si>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</si>
  <si>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</si>
  <si>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</si>
  <si>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</si>
  <si>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</si>
  <si>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</si>
  <si>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</si>
  <si>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</si>
  <si>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</si>
  <si>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</si>
  <si>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</si>
  <si>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</si>
  <si>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</si>
  <si>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</si>
  <si>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</si>
  <si>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</si>
  <si>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</si>
  <si>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</si>
  <si>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</si>
  <si>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</si>
  <si>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</si>
  <si>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</si>
  <si>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</si>
  <si>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</si>
  <si>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</si>
  <si>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</si>
  <si>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</si>
  <si>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</si>
  <si>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</si>
  <si>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</si>
  <si>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</si>
  <si>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</si>
  <si>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</si>
  <si>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</si>
  <si>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</si>
  <si>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</si>
  <si>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</si>
  <si>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</si>
  <si>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</si>
  <si>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</si>
  <si>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</si>
  <si>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</si>
  <si>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</si>
  <si>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</si>
  <si>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</si>
  <si>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</si>
  <si>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</si>
  <si>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</si>
  <si>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</si>
  <si>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</si>
  <si>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</si>
  <si>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</si>
  <si>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</si>
  <si>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</si>
  <si>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</si>
  <si>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</si>
  <si>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</si>
  <si>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</si>
  <si>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</si>
  <si>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</si>
  <si>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</si>
  <si>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</si>
  <si>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</si>
  <si>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</si>
  <si>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</si>
  <si>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</si>
  <si>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</si>
  <si>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</si>
  <si>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</si>
  <si>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</si>
  <si>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</si>
  <si>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</si>
  <si>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</si>
  <si>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</si>
  <si>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</si>
  <si>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</si>
  <si>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</si>
  <si>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</si>
  <si>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</si>
  <si>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</si>
  <si>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</si>
  <si>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</si>
  <si>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</si>
  <si>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</si>
  <si>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</si>
  <si>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</si>
  <si>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</si>
  <si>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</si>
  <si>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</si>
  <si>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</si>
  <si>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</si>
  <si>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</si>
  <si>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</si>
  <si>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</si>
  <si>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</si>
  <si>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</si>
  <si>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</si>
  <si>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</si>
  <si>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</si>
  <si>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</si>
  <si>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</si>
  <si>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</si>
  <si>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</si>
  <si>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</si>
  <si>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</si>
  <si>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</si>
  <si>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</si>
  <si>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</si>
  <si>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</si>
  <si>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</si>
  <si>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</si>
  <si>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</si>
  <si>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</si>
  <si>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</si>
  <si>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</si>
  <si>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</si>
  <si>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</si>
  <si>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</si>
  <si>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</si>
  <si>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</si>
  <si>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</si>
  <si>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</si>
  <si>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</si>
  <si>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</si>
  <si>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</si>
  <si>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</si>
  <si>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</si>
  <si>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</si>
  <si>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</si>
  <si>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</si>
  <si>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</si>
  <si>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</si>
  <si>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</si>
  <si>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</si>
  <si>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</si>
  <si>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</si>
  <si>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</si>
  <si>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</si>
  <si>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</si>
  <si>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</si>
  <si>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</si>
  <si>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</si>
  <si>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</si>
  <si>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</si>
  <si>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</si>
  <si>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</si>
  <si>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</si>
  <si>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</si>
  <si>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</si>
  <si>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</si>
  <si>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</si>
  <si>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</si>
  <si>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</si>
  <si>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</si>
  <si>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</si>
  <si>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</si>
  <si>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</si>
  <si>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</si>
  <si>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</si>
  <si>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</si>
  <si>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</si>
  <si>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</si>
  <si>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</si>
  <si>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</si>
  <si>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</si>
  <si>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</si>
  <si>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</si>
  <si>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</si>
  <si>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</si>
  <si>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</si>
  <si>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</si>
  <si>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</si>
  <si>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</si>
  <si>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</si>
  <si>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</si>
  <si>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</si>
  <si>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</si>
  <si>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</si>
  <si>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</si>
  <si>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</si>
  <si>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</si>
  <si>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</si>
  <si>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</si>
  <si>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</si>
  <si>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</si>
  <si>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</si>
  <si>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</si>
  <si>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</si>
  <si>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</si>
  <si>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</si>
  <si>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</si>
  <si>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</si>
  <si>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</si>
  <si>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</si>
  <si>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</si>
  <si>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</si>
  <si>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</si>
  <si>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</si>
  <si>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</si>
  <si>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</si>
  <si>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</si>
  <si>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</si>
  <si>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</si>
  <si>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</si>
  <si>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</si>
  <si>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</si>
  <si>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</si>
  <si>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</si>
  <si>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</si>
  <si>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</si>
  <si>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</si>
  <si>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</si>
  <si>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</si>
  <si>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</si>
  <si>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</si>
  <si>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</si>
  <si>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</si>
  <si>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</si>
  <si>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</si>
  <si>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</si>
  <si>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</si>
  <si>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</si>
  <si>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</si>
  <si>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</si>
  <si>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</si>
  <si>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</si>
  <si>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</si>
  <si>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</si>
  <si>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</si>
  <si>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</si>
  <si>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</si>
  <si>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</si>
  <si>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</si>
  <si>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</si>
  <si>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</si>
  <si>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</si>
  <si>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</si>
  <si>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</si>
  <si>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</si>
  <si>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</si>
  <si>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</si>
  <si>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</si>
  <si>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</si>
  <si>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</si>
  <si>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</si>
  <si>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</si>
  <si>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</si>
  <si>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</si>
  <si>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</si>
  <si>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</si>
  <si>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</si>
  <si>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</si>
  <si>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</si>
  <si>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</si>
  <si>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</si>
  <si>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</si>
  <si>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</si>
  <si>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</si>
  <si>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</si>
  <si>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</si>
  <si>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</si>
  <si>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</si>
  <si>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</si>
  <si>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</si>
  <si>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</si>
  <si>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</si>
  <si>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</si>
  <si>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</si>
  <si>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</si>
  <si>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</si>
  <si>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</si>
  <si>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</si>
  <si>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</si>
  <si>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</si>
  <si>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</si>
  <si>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</si>
  <si>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</si>
  <si>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</si>
  <si>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</si>
  <si>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</si>
  <si>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</si>
  <si>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</si>
  <si>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</si>
  <si>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</si>
  <si>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</si>
  <si>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</si>
  <si>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</si>
  <si>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</si>
  <si>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</si>
  <si>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</si>
  <si>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</si>
  <si>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</si>
  <si>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</si>
  <si>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</si>
  <si>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</si>
  <si>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</si>
  <si>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</si>
  <si>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</si>
  <si>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</si>
  <si>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</si>
  <si>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</si>
  <si>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</si>
  <si>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</si>
  <si>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</si>
  <si>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</si>
  <si>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</si>
  <si>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</si>
  <si>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</si>
  <si>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</si>
  <si>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</si>
  <si>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</si>
  <si>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</si>
  <si>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</si>
  <si>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</si>
  <si>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</si>
  <si>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</si>
  <si>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</si>
  <si>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</si>
  <si>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</si>
  <si>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</si>
  <si>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</si>
  <si>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</si>
  <si>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</si>
  <si>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</si>
  <si>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</si>
  <si>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</si>
  <si>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</si>
  <si>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</si>
  <si>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</si>
  <si>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</si>
  <si>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</si>
  <si>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</si>
  <si>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</si>
  <si>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</si>
  <si>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</si>
  <si>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</si>
  <si>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</si>
  <si>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</si>
  <si>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</si>
  <si>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</si>
  <si>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</si>
  <si>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</si>
  <si>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</si>
  <si>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</si>
  <si>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</si>
  <si>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</si>
  <si>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</si>
  <si>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</si>
  <si>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</si>
  <si>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</si>
  <si>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</si>
  <si>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</si>
  <si>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</si>
  <si>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</si>
  <si>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</si>
  <si>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</si>
  <si>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</si>
  <si>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</si>
  <si>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</si>
  <si>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</si>
  <si>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</si>
  <si>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</si>
  <si>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</si>
  <si>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</si>
  <si>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</si>
  <si>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</si>
  <si>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</si>
  <si>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</si>
  <si>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</si>
  <si>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</si>
  <si>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</si>
  <si>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</si>
  <si>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</si>
  <si>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</si>
  <si>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</si>
  <si>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</si>
  <si>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</si>
  <si>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</si>
  <si>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</si>
  <si>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</si>
  <si>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</si>
  <si>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</si>
  <si>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</si>
  <si>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</si>
  <si>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</si>
  <si>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</si>
  <si>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</si>
  <si>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</si>
  <si>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</si>
  <si>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</si>
  <si>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</si>
  <si>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</si>
  <si>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</si>
  <si>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</si>
  <si>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</si>
  <si>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</si>
  <si>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</si>
  <si>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</si>
  <si>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</si>
  <si>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</si>
  <si>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</si>
  <si>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</si>
  <si>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</si>
  <si>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</si>
  <si>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</si>
  <si>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</si>
  <si>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</si>
  <si>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</si>
  <si>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</si>
  <si>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</si>
  <si>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</si>
  <si>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</si>
  <si>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</si>
  <si>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</si>
  <si>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</si>
  <si>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</si>
  <si>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</si>
  <si>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</si>
  <si>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</si>
  <si>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</si>
  <si>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</si>
  <si>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</si>
  <si>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</si>
  <si>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</si>
  <si>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</si>
  <si>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</si>
  <si>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</si>
  <si>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</si>
  <si>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</si>
  <si>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</si>
  <si>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</si>
  <si>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</si>
  <si>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</si>
  <si>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</si>
  <si>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</si>
  <si>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</si>
  <si>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</si>
  <si>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</si>
  <si>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</si>
  <si>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</si>
  <si>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</si>
  <si>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</si>
  <si>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</si>
  <si>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</si>
  <si>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</si>
  <si>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</si>
  <si>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</si>
  <si>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</si>
  <si>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</si>
  <si>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</si>
  <si>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</si>
  <si>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</si>
  <si>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</si>
  <si>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</si>
  <si>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</si>
  <si>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</si>
  <si>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</si>
  <si>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</si>
  <si>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</si>
  <si>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</si>
  <si>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</si>
  <si>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</si>
  <si>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</si>
  <si>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</si>
  <si>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</si>
  <si>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</si>
  <si>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</si>
  <si>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</si>
  <si>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</si>
  <si>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</si>
  <si>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</si>
  <si>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</si>
  <si>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</si>
  <si>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</si>
  <si>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</si>
  <si>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</si>
  <si>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</si>
  <si>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</si>
  <si>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</si>
  <si>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</si>
  <si>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</si>
  <si>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</si>
  <si>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</si>
  <si>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</si>
  <si>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</si>
  <si>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</si>
  <si>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</si>
  <si>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</si>
  <si>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</si>
  <si>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</si>
  <si>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</si>
  <si>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</si>
  <si>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</si>
  <si>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</si>
  <si>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</si>
  <si>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</si>
  <si>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</si>
  <si>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</si>
  <si>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</si>
  <si>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</si>
  <si>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</si>
  <si>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</si>
  <si>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</si>
  <si>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</si>
  <si>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</si>
  <si>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</si>
  <si>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</si>
  <si>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</si>
  <si>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</si>
  <si>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</si>
  <si>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</si>
  <si>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</si>
  <si>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</si>
  <si>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</si>
  <si>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</si>
  <si>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</si>
  <si>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</si>
  <si>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</si>
  <si>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</si>
  <si>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</si>
  <si>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</si>
  <si>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</si>
  <si>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</si>
  <si>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</si>
  <si>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</si>
  <si>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</si>
  <si>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</si>
  <si>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</si>
  <si>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</si>
  <si>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</si>
  <si>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</si>
  <si>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</si>
  <si>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</si>
  <si>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</si>
  <si>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</si>
  <si>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</si>
  <si>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</si>
  <si>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</si>
  <si>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</si>
  <si>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</si>
  <si>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</si>
  <si>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</si>
  <si>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</si>
  <si>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</si>
  <si>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</si>
  <si>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</si>
  <si>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</si>
  <si>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</si>
  <si>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</si>
  <si>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</si>
  <si>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</si>
  <si>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</si>
  <si>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</si>
  <si>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</si>
  <si>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</si>
  <si>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</si>
  <si>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</si>
  <si>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</si>
  <si>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</si>
  <si>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</si>
  <si>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</si>
  <si>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</si>
  <si>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</si>
  <si>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</si>
  <si>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</si>
  <si>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</si>
  <si>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</si>
  <si>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</si>
  <si>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</si>
  <si>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</si>
  <si>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</si>
  <si>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</si>
  <si>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</si>
  <si>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</si>
  <si>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</si>
  <si>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</si>
  <si>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</si>
  <si>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</si>
  <si>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</si>
  <si>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</si>
  <si>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</si>
  <si>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</si>
  <si>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</si>
  <si>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</si>
  <si>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</si>
  <si>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</si>
  <si>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</si>
  <si>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</si>
  <si>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</si>
  <si>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</si>
  <si>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</si>
  <si>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</si>
  <si>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</si>
  <si>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</si>
  <si>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</si>
  <si>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</si>
  <si>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</si>
  <si>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</si>
  <si>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</si>
  <si>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</si>
  <si>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</si>
  <si>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</si>
  <si>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</si>
  <si>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</si>
  <si>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</si>
  <si>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</si>
  <si>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</si>
  <si>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</si>
  <si>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</si>
  <si>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</si>
  <si>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</si>
  <si>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</si>
  <si>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</si>
  <si>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</si>
  <si>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</si>
  <si>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</si>
  <si>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</si>
  <si>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</si>
  <si>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</si>
  <si>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</si>
  <si>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</si>
  <si>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</si>
  <si>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</si>
  <si>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</si>
  <si>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</si>
  <si>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</si>
  <si>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</si>
  <si>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</si>
  <si>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</si>
  <si>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</si>
  <si>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</si>
  <si>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</si>
  <si>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</si>
  <si>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</si>
  <si>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</si>
  <si>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</si>
  <si>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</si>
  <si>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</si>
  <si>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</si>
  <si>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</si>
  <si>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</si>
  <si>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</si>
  <si>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</si>
  <si>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</si>
  <si>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</si>
  <si>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</si>
  <si>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</si>
  <si>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</si>
  <si>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</si>
  <si>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</si>
  <si>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</si>
  <si>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</si>
  <si>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</si>
  <si>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</si>
  <si>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</si>
  <si>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</si>
  <si>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</si>
  <si>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</si>
  <si>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</si>
  <si>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</si>
  <si>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</si>
  <si>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</si>
  <si>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</si>
  <si>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</si>
  <si>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</si>
  <si>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</si>
  <si>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</si>
  <si>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</si>
  <si>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</si>
  <si>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</si>
  <si>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</si>
  <si>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</si>
  <si>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</si>
  <si>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</si>
  <si>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</si>
  <si>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</si>
  <si>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</si>
  <si>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</si>
  <si>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</si>
  <si>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</si>
  <si>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</si>
  <si>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</si>
  <si>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</si>
  <si>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</si>
  <si>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</si>
  <si>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</si>
  <si>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</si>
  <si>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</si>
  <si>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</si>
  <si>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</si>
  <si>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</si>
  <si>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</si>
  <si>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</si>
  <si>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</si>
  <si>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</si>
  <si>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</si>
  <si>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</si>
  <si>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</si>
  <si>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</si>
  <si>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</si>
  <si>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</si>
  <si>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</si>
  <si>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</si>
  <si>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</si>
  <si>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</si>
  <si>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</si>
  <si>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</si>
  <si>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</si>
  <si>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</si>
  <si>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</si>
  <si>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</si>
  <si>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</si>
  <si>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</si>
  <si>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</si>
  <si>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</si>
  <si>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</si>
  <si>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</si>
  <si>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</si>
  <si>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</si>
  <si>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</si>
  <si>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</si>
  <si>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</si>
  <si>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</si>
  <si>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</si>
  <si>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</si>
  <si>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</si>
  <si>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</si>
  <si>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</si>
  <si>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</si>
  <si>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</si>
  <si>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</si>
  <si>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</si>
  <si>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</si>
  <si>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</si>
  <si>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</si>
  <si>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</si>
  <si>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</si>
  <si>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</si>
  <si>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</si>
  <si>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</si>
  <si>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</si>
  <si>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</si>
  <si>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</si>
  <si>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</si>
  <si>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</si>
  <si>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</si>
  <si>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</si>
  <si>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</si>
  <si>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</si>
  <si>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</si>
  <si>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</si>
  <si>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</si>
  <si>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</si>
  <si>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</si>
  <si>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</si>
  <si>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</si>
  <si>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</si>
  <si>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</si>
  <si>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</si>
  <si>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</si>
  <si>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</si>
  <si>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</si>
  <si>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</si>
  <si>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</si>
  <si>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</si>
  <si>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</si>
  <si>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</si>
  <si>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</si>
  <si>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</si>
  <si>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</si>
  <si>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</si>
  <si>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</si>
  <si>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</si>
  <si>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</si>
  <si>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</si>
  <si>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</si>
  <si>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</si>
  <si>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</si>
  <si>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</si>
  <si>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</si>
  <si>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</si>
  <si>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</si>
  <si>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</si>
  <si>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</si>
  <si>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</si>
  <si>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</si>
  <si>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</si>
  <si>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</si>
  <si>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</si>
  <si>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</si>
  <si>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</si>
  <si>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</si>
  <si>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</si>
  <si>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</si>
  <si>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</si>
  <si>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</si>
  <si>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</si>
  <si>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</si>
  <si>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</si>
  <si>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</si>
  <si>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</si>
  <si>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</si>
  <si>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</si>
  <si>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</si>
  <si>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</si>
  <si>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</si>
  <si>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</si>
  <si>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</si>
  <si>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</si>
  <si>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</si>
  <si>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</si>
  <si>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</si>
  <si>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</si>
  <si>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</si>
  <si>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</si>
  <si>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</si>
  <si>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</si>
  <si>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</si>
  <si>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</si>
  <si>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</si>
  <si>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</si>
  <si>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</si>
  <si>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</si>
  <si>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</si>
  <si>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</si>
  <si>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</si>
  <si>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</si>
  <si>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</si>
  <si>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</si>
  <si>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</si>
  <si>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</si>
  <si>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</si>
  <si>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</si>
  <si>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</si>
  <si>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</si>
  <si>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</si>
  <si>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</si>
  <si>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</si>
  <si>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</si>
  <si>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</si>
  <si>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</si>
  <si>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</si>
  <si>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</si>
  <si>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</si>
  <si>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</si>
  <si>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</si>
  <si>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</si>
  <si>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</si>
  <si>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</si>
  <si>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</si>
  <si>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</si>
  <si>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</si>
  <si>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</si>
  <si>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</si>
  <si>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</si>
  <si>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</si>
  <si>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</si>
  <si>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</si>
  <si>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</si>
  <si>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</si>
  <si>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</si>
  <si>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</si>
  <si>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</si>
  <si>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</si>
  <si>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</si>
  <si>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</si>
  <si>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</si>
  <si>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</si>
  <si>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</si>
  <si>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</si>
  <si>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</si>
  <si>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</si>
  <si>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</si>
  <si>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</si>
  <si>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</si>
  <si>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</si>
  <si>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</si>
  <si>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</si>
  <si>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</si>
  <si>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</si>
  <si>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</si>
  <si>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</si>
  <si>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</si>
  <si>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</si>
  <si>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</si>
  <si>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</si>
  <si>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</si>
  <si>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</si>
  <si>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</si>
  <si>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</si>
  <si>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</si>
  <si>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</si>
  <si>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</si>
  <si>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</si>
  <si>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</si>
  <si>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</si>
  <si>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</si>
  <si>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</si>
  <si>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</si>
  <si>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</si>
  <si>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</si>
  <si>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</si>
  <si>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</si>
  <si>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</si>
  <si>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</si>
  <si>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</si>
  <si>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</si>
  <si>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</si>
  <si>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</si>
  <si>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</si>
  <si>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</si>
  <si>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</si>
  <si>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</si>
  <si>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</si>
  <si>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</si>
  <si>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</si>
  <si>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</si>
  <si>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</si>
  <si>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</si>
  <si>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</si>
  <si>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</si>
  <si>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</si>
  <si>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</si>
  <si>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</si>
  <si>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</si>
  <si>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</si>
  <si>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</si>
  <si>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</si>
  <si>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</si>
  <si>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</si>
  <si>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</si>
  <si>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</si>
  <si>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</si>
  <si>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</si>
  <si>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</si>
  <si>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</si>
  <si>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</si>
  <si>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</si>
  <si>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</si>
  <si>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</si>
  <si>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</si>
  <si>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</si>
  <si>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</si>
  <si>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</si>
  <si>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</si>
  <si>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</si>
  <si>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</si>
  <si>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</si>
  <si>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</si>
  <si>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</si>
  <si>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</si>
  <si>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</si>
  <si>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</si>
  <si>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</si>
  <si>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</si>
  <si>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</si>
  <si>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</si>
  <si>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</si>
  <si>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</si>
  <si>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</si>
  <si>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</si>
  <si>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</si>
  <si>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</si>
  <si>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</si>
  <si>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</si>
  <si>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</si>
  <si>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</si>
  <si>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</si>
  <si>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</si>
  <si>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</si>
  <si>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</si>
  <si>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</si>
  <si>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</si>
  <si>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</si>
  <si>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</si>
  <si>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</si>
  <si>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</si>
  <si>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</si>
  <si>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</si>
  <si>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</si>
  <si>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</si>
  <si>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</si>
  <si>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</si>
  <si>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</si>
  <si>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</si>
  <si>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</si>
  <si>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</si>
  <si>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</si>
  <si>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</si>
  <si>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</si>
  <si>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</si>
  <si>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</si>
  <si>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</si>
  <si>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</si>
  <si>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</si>
  <si>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</si>
  <si>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</si>
  <si>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</si>
  <si>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</si>
  <si>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</si>
  <si>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</si>
  <si>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</si>
  <si>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</si>
  <si>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</si>
  <si>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</si>
  <si>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</si>
  <si>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</si>
  <si>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</si>
  <si>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</si>
  <si>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</si>
  <si>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</si>
  <si>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</si>
  <si>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</si>
  <si>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</si>
  <si>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</si>
  <si>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</si>
  <si>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</si>
  <si>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</si>
  <si>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</si>
  <si>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</si>
  <si>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</si>
  <si>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</si>
  <si>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</si>
  <si>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</si>
  <si>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</si>
  <si>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</si>
  <si>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</si>
  <si>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</si>
  <si>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</si>
  <si>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</si>
  <si>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</si>
  <si>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</si>
  <si>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</si>
  <si>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</si>
  <si>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</si>
  <si>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</si>
  <si>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</si>
  <si>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</si>
  <si>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</si>
  <si>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</si>
  <si>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</si>
  <si>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</si>
  <si>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</si>
  <si>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</si>
  <si>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</si>
  <si>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</si>
  <si>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</si>
  <si>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</si>
  <si>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</si>
  <si>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</si>
  <si>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</si>
  <si>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</si>
  <si>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</si>
  <si>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</si>
  <si>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</si>
  <si>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</si>
  <si>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</si>
  <si>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</si>
  <si>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</si>
  <si>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</si>
  <si>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</si>
  <si>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</si>
  <si>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</si>
  <si>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</si>
  <si>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</si>
  <si>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</si>
  <si>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</si>
  <si>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</si>
  <si>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</si>
  <si>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</si>
  <si>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</si>
  <si>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</si>
  <si>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</si>
  <si>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</si>
  <si>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</si>
  <si>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</si>
  <si>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</si>
  <si>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</si>
  <si>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</si>
  <si>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</si>
  <si>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</si>
  <si>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</si>
  <si>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</si>
  <si>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</si>
  <si>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</si>
  <si>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</si>
  <si>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</si>
  <si>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</si>
  <si>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</si>
  <si>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</si>
  <si>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</si>
  <si>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</si>
  <si>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</si>
  <si>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</si>
  <si>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</si>
  <si>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</si>
  <si>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</si>
  <si>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</si>
  <si>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</si>
  <si>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</si>
  <si>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</si>
  <si>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</si>
  <si>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</si>
  <si>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</si>
  <si>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</si>
  <si>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</si>
  <si>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</si>
  <si>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</si>
  <si>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</si>
  <si>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</si>
  <si>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</si>
  <si>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</si>
  <si>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</si>
  <si>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</si>
  <si>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</si>
  <si>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</si>
  <si>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</si>
  <si>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</si>
  <si>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</si>
  <si>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</si>
  <si>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</si>
  <si>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</si>
  <si>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</si>
  <si>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</si>
  <si>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</si>
  <si>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</si>
  <si>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</si>
  <si>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</si>
  <si>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</si>
  <si>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</si>
  <si>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</si>
  <si>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</si>
  <si>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</si>
  <si>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</si>
  <si>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</si>
  <si>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</si>
  <si>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</si>
  <si>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</si>
  <si>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</si>
  <si>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</si>
  <si>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</si>
  <si>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</si>
  <si>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</si>
  <si>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</si>
  <si>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</si>
  <si>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</si>
  <si>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</si>
  <si>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</si>
  <si>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</si>
  <si>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</si>
  <si>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</si>
  <si>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</si>
  <si>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</si>
  <si>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</si>
  <si>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</si>
  <si>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</si>
  <si>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</si>
  <si>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</si>
  <si>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</si>
  <si>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</si>
  <si>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</si>
  <si>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</si>
  <si>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</si>
  <si>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</si>
  <si>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</si>
  <si>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</si>
  <si>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</si>
  <si>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</si>
  <si>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</si>
  <si>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</si>
  <si>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</si>
  <si>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</si>
  <si>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</si>
  <si>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</si>
  <si>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</si>
  <si>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</si>
  <si>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</si>
  <si>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</si>
  <si>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</si>
  <si>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</si>
  <si>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</si>
  <si>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</si>
  <si>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</si>
  <si>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</si>
  <si>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</si>
  <si>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</si>
  <si>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</si>
  <si>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</si>
  <si>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</si>
  <si>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</si>
  <si>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</si>
  <si>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</si>
  <si>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</si>
  <si>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</si>
  <si>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</si>
  <si>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</si>
  <si>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</si>
  <si>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</si>
  <si>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</si>
  <si>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</si>
  <si>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</si>
  <si>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</si>
  <si>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</si>
  <si>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</si>
  <si>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</si>
  <si>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</si>
  <si>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</si>
  <si>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</si>
  <si>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</si>
  <si>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</si>
  <si>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</si>
  <si>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</si>
  <si>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</si>
  <si>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</si>
  <si>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</si>
  <si>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</si>
  <si>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</si>
  <si>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</si>
  <si>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</si>
  <si>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</si>
  <si>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</si>
  <si>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</si>
  <si>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</si>
  <si>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</si>
  <si>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</si>
  <si>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</si>
  <si>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</si>
  <si>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</si>
  <si>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</si>
  <si>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</si>
  <si>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</si>
  <si>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</si>
  <si>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</si>
  <si>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</si>
  <si>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</si>
  <si>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</si>
  <si>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</si>
  <si>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</si>
  <si>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</si>
  <si>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</si>
  <si>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</si>
  <si>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</si>
  <si>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</si>
  <si>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</si>
  <si>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</si>
  <si>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</si>
  <si>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</si>
  <si>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</si>
  <si>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</si>
  <si>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</si>
  <si>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</si>
  <si>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</si>
  <si>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</si>
  <si>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</si>
  <si>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</si>
  <si>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</si>
  <si>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</si>
  <si>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</si>
  <si>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</si>
  <si>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</si>
  <si>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</si>
  <si>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</si>
  <si>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</si>
  <si>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</si>
  <si>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</si>
  <si>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</si>
  <si>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</si>
  <si>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</si>
  <si>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</si>
  <si>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</si>
  <si>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</si>
  <si>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</si>
  <si>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</si>
  <si>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</si>
  <si>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</si>
  <si>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</si>
  <si>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</si>
  <si>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</si>
  <si>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</si>
  <si>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</si>
  <si>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</si>
  <si>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</si>
  <si>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</si>
  <si>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</si>
  <si>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</si>
  <si>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</si>
  <si>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</si>
  <si>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</si>
  <si>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</si>
  <si>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</si>
  <si>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</si>
  <si>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</si>
  <si>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</si>
  <si>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</si>
  <si>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</si>
  <si>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</si>
  <si>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</si>
  <si>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</si>
  <si>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</si>
  <si>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</si>
  <si>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</si>
  <si>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</si>
  <si>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</si>
  <si>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</si>
  <si>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</si>
  <si>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</si>
  <si>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</si>
  <si>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</si>
  <si>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</si>
  <si>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</si>
  <si>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</si>
  <si>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</si>
  <si>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</si>
  <si>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</si>
  <si>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</si>
  <si>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</si>
  <si>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</si>
  <si>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</si>
  <si>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</si>
  <si>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</si>
  <si>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</si>
  <si>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</si>
  <si>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</si>
  <si>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</si>
  <si>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</si>
  <si>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</si>
  <si>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</si>
  <si>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</si>
  <si>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</si>
  <si>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</si>
  <si>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</si>
  <si>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</si>
  <si>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</si>
  <si>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</si>
  <si>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</si>
  <si>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</si>
  <si>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</si>
  <si>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</si>
  <si>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</si>
  <si>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</si>
  <si>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</si>
  <si>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</si>
  <si>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</si>
  <si>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</si>
  <si>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</si>
  <si>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</si>
  <si>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</si>
  <si>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</si>
  <si>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</si>
  <si>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</si>
  <si>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</si>
  <si>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</si>
  <si>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</si>
  <si>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</si>
  <si>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</si>
  <si>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</si>
  <si>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</si>
  <si>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</si>
  <si>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</si>
  <si>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</si>
  <si>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</si>
  <si>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</si>
  <si>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</si>
  <si>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</si>
  <si>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</si>
  <si>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</si>
  <si>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</si>
  <si>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</si>
  <si>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</si>
  <si>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</si>
  <si>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</si>
  <si>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</si>
  <si>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</si>
  <si>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</si>
  <si>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</si>
  <si>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</si>
  <si>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</si>
  <si>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</si>
  <si>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</si>
  <si>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</si>
  <si>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</si>
  <si>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</si>
  <si>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</si>
  <si>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</si>
  <si>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</si>
  <si>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</si>
  <si>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</si>
  <si>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</si>
  <si>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</si>
  <si>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</si>
  <si>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</si>
  <si>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</si>
  <si>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</si>
  <si>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</si>
  <si>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</si>
  <si>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</si>
  <si>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</si>
  <si>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</si>
  <si>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</si>
  <si>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</si>
  <si>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</si>
  <si>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</si>
  <si>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</si>
  <si>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</si>
  <si>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</si>
  <si>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</si>
  <si>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</si>
  <si>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</si>
  <si>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</si>
  <si>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</si>
  <si>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</si>
  <si>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</si>
  <si>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</si>
  <si>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</si>
  <si>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</si>
  <si>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</si>
  <si>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</si>
  <si>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</si>
  <si>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</si>
  <si>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</si>
  <si>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</si>
  <si>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</si>
  <si>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</si>
  <si>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</si>
  <si>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</si>
  <si>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</si>
  <si>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</si>
  <si>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</si>
  <si>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</si>
  <si>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</si>
  <si>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</si>
  <si>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</si>
  <si>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</si>
  <si>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</si>
  <si>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</si>
  <si>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</si>
  <si>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</si>
  <si>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</si>
  <si>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</si>
  <si>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</si>
  <si>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</si>
  <si>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</si>
  <si>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</si>
  <si>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</si>
  <si>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</si>
  <si>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</si>
  <si>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</si>
  <si>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</si>
  <si>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</si>
  <si>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</si>
  <si>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</si>
  <si>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</si>
  <si>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</si>
  <si>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</si>
  <si>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</si>
  <si>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</si>
  <si>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</si>
  <si>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</si>
  <si>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</si>
  <si>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</si>
  <si>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</si>
  <si>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</si>
  <si>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</si>
  <si>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</si>
  <si>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</si>
  <si>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</si>
  <si>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</si>
  <si>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</si>
  <si>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</si>
  <si>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</si>
  <si>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</si>
  <si>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</si>
  <si>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</si>
  <si>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</si>
  <si>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</si>
  <si>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</si>
  <si>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</si>
  <si>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</si>
  <si>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</si>
  <si>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</si>
  <si>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</si>
  <si>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</si>
  <si>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</si>
  <si>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</si>
  <si>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</si>
  <si>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</si>
  <si>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</si>
  <si>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</si>
  <si>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</si>
  <si>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</si>
  <si>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</si>
  <si>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</si>
  <si>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</si>
  <si>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</si>
  <si>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</si>
  <si>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</si>
  <si>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</si>
  <si>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</si>
  <si>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</si>
  <si>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</si>
  <si>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</si>
  <si>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</si>
  <si>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</si>
  <si>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</si>
  <si>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</si>
  <si>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</si>
  <si>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</si>
  <si>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</si>
  <si>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</si>
  <si>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</si>
  <si>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</si>
  <si>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</si>
  <si>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</si>
  <si>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</si>
  <si>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</si>
  <si>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</si>
  <si>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</si>
  <si>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</si>
  <si>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</si>
  <si>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</si>
  <si>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</si>
  <si>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</si>
  <si>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</si>
  <si>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</si>
  <si>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</si>
  <si>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</si>
  <si>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</si>
  <si>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</si>
  <si>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</si>
  <si>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</si>
  <si>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</si>
  <si>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</si>
  <si>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</si>
  <si>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</si>
  <si>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</si>
  <si>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</si>
  <si>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</si>
  <si>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</si>
  <si>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</si>
  <si>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</si>
  <si>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</si>
  <si>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</si>
  <si>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</si>
  <si>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</si>
  <si>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</si>
  <si>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</si>
  <si>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</si>
  <si>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</si>
  <si>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</si>
  <si>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</si>
  <si>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</si>
  <si>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</si>
  <si>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</si>
  <si>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</si>
  <si>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</si>
  <si>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</si>
  <si>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</si>
  <si>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</si>
  <si>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</si>
  <si>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</si>
  <si>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</si>
  <si>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</si>
  <si>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</si>
  <si>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</si>
  <si>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</si>
  <si>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</si>
  <si>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</si>
  <si>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</si>
  <si>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</si>
  <si>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</si>
  <si>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</si>
  <si>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</si>
  <si>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</si>
  <si>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</si>
  <si>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</si>
  <si>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</si>
  <si>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</si>
  <si>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</si>
  <si>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</si>
  <si>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</si>
  <si>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</si>
  <si>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</si>
  <si>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</si>
  <si>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</si>
  <si>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</si>
  <si>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</si>
  <si>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</si>
  <si>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</si>
  <si>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</si>
  <si>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</si>
  <si>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</si>
  <si>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</si>
  <si>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</si>
  <si>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</si>
  <si>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</si>
  <si>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</si>
  <si>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</si>
  <si>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</si>
  <si>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</si>
  <si>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</si>
  <si>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</si>
  <si>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</si>
  <si>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</si>
  <si>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</si>
  <si>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</si>
  <si>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</si>
  <si>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</si>
  <si>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</si>
  <si>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</si>
  <si>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</si>
  <si>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</si>
  <si>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</si>
  <si>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</si>
  <si>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</si>
  <si>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</si>
  <si>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</si>
  <si>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</si>
  <si>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</si>
  <si>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</si>
  <si>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</si>
  <si>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</si>
  <si>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</si>
  <si>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</si>
  <si>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</si>
  <si>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</si>
  <si>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</si>
  <si>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</si>
  <si>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</si>
  <si>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</si>
  <si>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</si>
  <si>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</si>
  <si>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</si>
  <si>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</si>
  <si>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</si>
  <si>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</si>
  <si>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</si>
  <si>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</si>
  <si>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</si>
  <si>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</si>
  <si>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</si>
  <si>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</si>
  <si>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</si>
  <si>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</si>
  <si>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</si>
  <si>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</si>
  <si>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</si>
  <si>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</si>
  <si>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</si>
  <si>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</si>
  <si>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</si>
  <si>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</si>
  <si>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</si>
  <si>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</si>
  <si>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</si>
  <si>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</si>
  <si>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</si>
  <si>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</si>
  <si>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</si>
  <si>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</si>
  <si>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</si>
  <si>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</si>
  <si>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</si>
  <si>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</si>
  <si>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</si>
  <si>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</si>
  <si>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</si>
  <si>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</si>
  <si>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</si>
  <si>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</si>
  <si>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</si>
  <si>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</si>
  <si>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</si>
  <si>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</si>
  <si>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</si>
  <si>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</si>
  <si>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</si>
  <si>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</si>
  <si>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</si>
  <si>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</si>
  <si>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</si>
  <si>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</si>
  <si>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</si>
  <si>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</si>
  <si>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</si>
  <si>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</si>
  <si>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</si>
  <si>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</si>
  <si>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</si>
  <si>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</si>
  <si>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</si>
  <si>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</si>
  <si>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</si>
  <si>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</si>
  <si>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</si>
  <si>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</si>
  <si>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</si>
  <si>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</si>
  <si>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</si>
  <si>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</si>
  <si>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</si>
  <si>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</si>
  <si>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</si>
  <si>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</si>
  <si>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</si>
  <si>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</si>
  <si>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</si>
  <si>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</si>
  <si>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</si>
  <si>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</si>
  <si>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</si>
  <si>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</si>
  <si>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</si>
  <si>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</si>
  <si>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</si>
  <si>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</si>
  <si>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</si>
  <si>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</si>
  <si>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</si>
  <si>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</si>
  <si>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</si>
  <si>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</si>
  <si>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</si>
  <si>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</si>
  <si>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</si>
  <si>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</si>
  <si>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</si>
  <si>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</si>
  <si>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</si>
  <si>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</si>
  <si>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</si>
  <si>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</si>
  <si>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</si>
  <si>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</si>
  <si>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</si>
  <si>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</si>
  <si>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</si>
  <si>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</si>
  <si>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</si>
  <si>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</si>
  <si>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</si>
  <si>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</si>
  <si>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</si>
  <si>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</si>
  <si>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</si>
  <si>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</si>
  <si>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</si>
  <si>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</si>
  <si>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</si>
  <si>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</si>
  <si>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</si>
  <si>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</si>
  <si>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</si>
  <si>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</si>
  <si>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</si>
  <si>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</si>
  <si>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</si>
  <si>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</si>
  <si>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</si>
  <si>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</si>
  <si>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</si>
  <si>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</si>
  <si>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</si>
  <si>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</si>
  <si>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</si>
  <si>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</si>
  <si>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</si>
  <si>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</si>
  <si>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</si>
  <si>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</si>
  <si>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</si>
  <si>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</si>
  <si>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</si>
  <si>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</si>
  <si>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</si>
  <si>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</si>
  <si>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</si>
  <si>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</si>
  <si>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</si>
  <si>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</si>
  <si>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</si>
  <si>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</si>
  <si>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</si>
  <si>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</si>
  <si>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</si>
  <si>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</si>
  <si>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</si>
  <si>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</si>
  <si>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</si>
  <si>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</si>
  <si>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</si>
  <si>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</si>
  <si>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</si>
  <si>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</si>
  <si>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</si>
  <si>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</si>
  <si>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</si>
  <si>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</si>
  <si>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</si>
  <si>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</si>
  <si>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</si>
  <si>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</si>
  <si>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</si>
  <si>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</si>
  <si>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</si>
  <si>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</si>
  <si>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</si>
  <si>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</si>
  <si>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</si>
  <si>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</si>
  <si>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</si>
  <si>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</si>
  <si>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</si>
  <si>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</si>
  <si>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</si>
  <si>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</si>
  <si>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</si>
  <si>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</si>
  <si>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</si>
  <si>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</si>
  <si>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</si>
  <si>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</si>
  <si>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</si>
  <si>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</si>
  <si>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</si>
  <si>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</si>
  <si>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</si>
  <si>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</si>
  <si>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</si>
  <si>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</si>
  <si>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</si>
  <si>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</si>
  <si>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</si>
  <si>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</si>
  <si>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</si>
  <si>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</si>
  <si>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</si>
  <si>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</si>
  <si>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</si>
  <si>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</si>
  <si>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</si>
  <si>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</si>
  <si>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</si>
  <si>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</si>
  <si>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</si>
  <si>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</si>
  <si>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</si>
  <si>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</si>
  <si>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</si>
  <si>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</si>
  <si>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</si>
  <si>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</si>
  <si>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</si>
  <si>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</si>
  <si>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</si>
  <si>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</si>
  <si>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</si>
  <si>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</si>
  <si>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</si>
  <si>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</si>
  <si>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</si>
  <si>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</si>
  <si>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</si>
  <si>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</si>
  <si>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</si>
  <si>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</si>
  <si>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</si>
  <si>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</si>
  <si>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</si>
  <si>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</si>
  <si>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</si>
  <si>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</si>
  <si>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</si>
  <si>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</si>
  <si>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</si>
  <si>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</si>
  <si>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</si>
  <si>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</si>
  <si>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</si>
  <si>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</si>
  <si>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</si>
  <si>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</si>
  <si>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</si>
  <si>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</si>
  <si>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</si>
  <si>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</si>
  <si>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</si>
  <si>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</si>
  <si>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</si>
  <si>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</si>
  <si>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</si>
  <si>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</si>
  <si>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</si>
  <si>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</si>
  <si>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</si>
  <si>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</si>
  <si>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</si>
  <si>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</si>
  <si>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</si>
  <si>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</si>
  <si>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</si>
  <si>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</si>
  <si>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</si>
  <si>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</si>
  <si>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</si>
  <si>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</si>
  <si>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</si>
  <si>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</si>
  <si>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</si>
  <si>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</si>
  <si>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</si>
  <si>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</si>
  <si>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</si>
  <si>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</si>
  <si>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</si>
  <si>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</si>
  <si>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</si>
  <si>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</si>
  <si>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</si>
  <si>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</si>
  <si>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</si>
  <si>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</si>
  <si>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</si>
  <si>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</si>
  <si>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</si>
  <si>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</si>
  <si>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</si>
  <si>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</si>
  <si>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</si>
  <si>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</si>
  <si>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</si>
  <si>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</si>
  <si>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</si>
  <si>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</si>
  <si>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</si>
  <si>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</si>
  <si>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</si>
  <si>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</si>
  <si>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</si>
  <si>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</si>
  <si>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</si>
  <si>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</si>
  <si>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</si>
  <si>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</si>
  <si>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</si>
  <si>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</si>
  <si>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</si>
  <si>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</si>
  <si>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</si>
  <si>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</si>
  <si>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</si>
  <si>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</si>
  <si>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</si>
  <si>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</si>
  <si>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</si>
  <si>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</si>
  <si>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</si>
  <si>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</si>
  <si>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</si>
  <si>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</si>
  <si>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</si>
  <si>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</si>
  <si>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</si>
  <si>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</si>
  <si>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</si>
  <si>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</si>
  <si>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</si>
  <si>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</si>
  <si>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</si>
  <si>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</si>
  <si>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</si>
  <si>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</si>
  <si>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</si>
  <si>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</si>
  <si>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</si>
  <si>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</si>
  <si>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</si>
  <si>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</si>
  <si>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</si>
  <si>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</si>
  <si>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</si>
  <si>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</si>
  <si>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</si>
  <si>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</si>
  <si>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</si>
  <si>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</si>
  <si>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</si>
  <si>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</si>
  <si>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</si>
  <si>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</si>
  <si>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</si>
  <si>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</si>
  <si>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</si>
  <si>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</si>
  <si>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</si>
  <si>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</si>
  <si>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</si>
  <si>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</si>
  <si>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</si>
  <si>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</si>
  <si>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</si>
  <si>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</si>
  <si>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</si>
  <si>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</si>
  <si>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</si>
  <si>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</si>
  <si>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</si>
  <si>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</si>
  <si>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</si>
  <si>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</si>
  <si>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</si>
  <si>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</si>
  <si>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</si>
  <si>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</si>
  <si>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</si>
  <si>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</si>
  <si>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</si>
  <si>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</si>
  <si>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</si>
  <si>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</si>
  <si>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</si>
  <si>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</si>
  <si>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</si>
  <si>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</si>
  <si>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</si>
  <si>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</si>
  <si>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</si>
  <si>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</si>
  <si>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</si>
  <si>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</si>
  <si>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</si>
  <si>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</si>
  <si>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</si>
  <si>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</si>
  <si>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</si>
  <si>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</si>
  <si>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</si>
  <si>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</si>
  <si>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</si>
  <si>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</si>
  <si>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</si>
  <si>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</si>
  <si>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</si>
  <si>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</si>
  <si>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</si>
  <si>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</si>
  <si>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</si>
  <si>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</si>
  <si>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</si>
  <si>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</si>
  <si>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</si>
  <si>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</si>
  <si>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</si>
  <si>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</si>
  <si>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</si>
  <si>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</si>
  <si>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</si>
  <si>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</si>
  <si>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</si>
  <si>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</si>
  <si>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</si>
  <si>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</si>
  <si>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</si>
  <si>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</si>
  <si>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</si>
  <si>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</si>
  <si>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</si>
  <si>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</si>
  <si>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</si>
  <si>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</si>
  <si>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</si>
  <si>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</si>
  <si>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</si>
  <si>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</si>
  <si>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</si>
  <si>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</si>
  <si>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</si>
  <si>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</si>
  <si>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</si>
  <si>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</si>
  <si>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</si>
  <si>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</si>
  <si>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</si>
  <si>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</si>
  <si>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</si>
  <si>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</si>
  <si>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</si>
  <si>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</si>
  <si>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</si>
  <si>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</si>
  <si>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</si>
  <si>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</si>
  <si>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</si>
  <si>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</si>
  <si>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</si>
  <si>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</si>
  <si>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</si>
  <si>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</si>
  <si>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</si>
  <si>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</si>
  <si>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</si>
  <si>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</si>
  <si>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</si>
  <si>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</si>
  <si>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</si>
  <si>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</si>
  <si>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</si>
  <si>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</si>
  <si>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</si>
  <si>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</si>
  <si>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</si>
  <si>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</si>
  <si>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</si>
  <si>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</si>
  <si>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</si>
  <si>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</si>
  <si>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</si>
  <si>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</si>
  <si>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</si>
  <si>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</si>
  <si>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</si>
  <si>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</si>
  <si>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</si>
  <si>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</si>
  <si>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</si>
  <si>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</si>
  <si>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</si>
  <si>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</si>
  <si>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</si>
  <si>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</si>
  <si>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</si>
  <si>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</si>
  <si>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</si>
  <si>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</si>
  <si>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</si>
  <si>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</si>
  <si>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</si>
  <si>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</si>
  <si>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</si>
  <si>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</si>
  <si>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</si>
  <si>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</si>
  <si>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</si>
  <si>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</si>
  <si>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</si>
  <si>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</si>
  <si>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</si>
  <si>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</si>
  <si>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</si>
  <si>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</si>
  <si>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</si>
  <si>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</si>
  <si>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</si>
  <si>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</si>
  <si>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</si>
  <si>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</si>
  <si>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</si>
  <si>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</si>
  <si>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</si>
  <si>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</si>
  <si>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</si>
  <si>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</si>
  <si>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</si>
  <si>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</si>
  <si>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</si>
  <si>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</si>
  <si>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</si>
  <si>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</si>
  <si>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</si>
  <si>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</si>
  <si>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</si>
  <si>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</si>
  <si>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</si>
  <si>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</si>
  <si>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</si>
  <si>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</si>
  <si>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</si>
  <si>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</si>
  <si>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</si>
  <si>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</si>
  <si>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</si>
  <si>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</si>
  <si>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</si>
  <si>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</si>
  <si>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</si>
  <si>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</si>
  <si>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</si>
  <si>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</si>
  <si>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</si>
  <si>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</si>
  <si>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</si>
  <si>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</si>
  <si>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</si>
  <si>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</si>
  <si>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</si>
  <si>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</si>
  <si>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</si>
  <si>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</si>
  <si>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</si>
  <si>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</si>
  <si>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</si>
  <si>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</si>
  <si>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</si>
  <si>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</si>
  <si>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</si>
  <si>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</si>
  <si>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</si>
  <si>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</si>
  <si>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</si>
  <si>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</si>
  <si>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</si>
  <si>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</si>
  <si>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</si>
  <si>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</si>
  <si>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</si>
  <si>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</si>
  <si>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</si>
  <si>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</si>
  <si>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</si>
  <si>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</si>
  <si>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</si>
  <si>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</si>
  <si>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</si>
  <si>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</si>
  <si>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</si>
  <si>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</si>
  <si>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</si>
  <si>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</si>
  <si>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</si>
  <si>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</si>
  <si>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</si>
  <si>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</si>
  <si>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</si>
  <si>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</si>
  <si>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</si>
  <si>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</si>
  <si>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</si>
  <si>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</si>
  <si>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</si>
  <si>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</si>
  <si>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</si>
  <si>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</si>
  <si>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</si>
  <si>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</si>
  <si>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</si>
  <si>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</si>
  <si>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</si>
  <si>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</si>
  <si>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</si>
  <si>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</si>
  <si>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</si>
  <si>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</si>
  <si>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</si>
  <si>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</si>
  <si>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</si>
  <si>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</si>
  <si>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</si>
  <si>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</si>
  <si>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</si>
  <si>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</si>
  <si>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</si>
  <si>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</si>
  <si>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</si>
  <si>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</si>
  <si>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</si>
  <si>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</si>
  <si>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</si>
  <si>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</si>
  <si>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</si>
  <si>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</si>
  <si>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</si>
  <si>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</si>
  <si>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</si>
  <si>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</si>
  <si>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</si>
  <si>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</si>
  <si>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</si>
  <si>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</si>
  <si>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</si>
  <si>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</si>
  <si>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</si>
  <si>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</si>
  <si>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</si>
  <si>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</si>
  <si>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</si>
  <si>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</si>
  <si>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</si>
  <si>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</si>
  <si>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</si>
  <si>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</si>
  <si>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</si>
  <si>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</si>
  <si>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</si>
  <si>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</si>
  <si>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</si>
  <si>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</si>
  <si>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</si>
  <si>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</si>
  <si>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</si>
  <si>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</si>
  <si>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</si>
  <si>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</si>
  <si>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</si>
  <si>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</si>
  <si>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</si>
  <si>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</si>
  <si>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</si>
  <si>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</si>
  <si>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</si>
  <si>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</si>
  <si>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</si>
  <si>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</si>
  <si>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</si>
  <si>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</si>
  <si>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</si>
  <si>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</si>
  <si>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</si>
  <si>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</si>
  <si>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</si>
  <si>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</si>
  <si>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</si>
  <si>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</si>
  <si>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</si>
  <si>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</si>
  <si>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</si>
  <si>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</si>
  <si>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</si>
  <si>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</si>
  <si>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</si>
  <si>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</si>
  <si>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</si>
  <si>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</si>
  <si>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</si>
  <si>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</si>
  <si>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</si>
  <si>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</si>
  <si>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</si>
  <si>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</si>
  <si>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</si>
  <si>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</si>
  <si>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</si>
  <si>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</si>
  <si>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</si>
  <si>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</si>
  <si>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</si>
  <si>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</si>
  <si>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</si>
  <si>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</si>
  <si>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</si>
  <si>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</si>
  <si>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</si>
  <si>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</si>
  <si>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</si>
  <si>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</si>
  <si>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</si>
  <si>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</si>
  <si>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</si>
  <si>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</si>
  <si>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</si>
  <si>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</si>
  <si>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</si>
  <si>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</si>
  <si>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</si>
  <si>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</si>
  <si>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</si>
  <si>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</si>
  <si>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</si>
  <si>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</si>
  <si>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</si>
  <si>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</si>
  <si>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</si>
  <si>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</si>
  <si>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</si>
  <si>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</si>
  <si>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</si>
  <si>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</si>
  <si>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</si>
  <si>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</si>
  <si>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</si>
  <si>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</si>
  <si>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</si>
  <si>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</si>
  <si>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</si>
  <si>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</si>
  <si>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</si>
  <si>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</si>
  <si>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</si>
  <si>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</si>
  <si>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</si>
  <si>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</si>
  <si>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</si>
  <si>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</si>
  <si>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</si>
  <si>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</si>
  <si>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</si>
  <si>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</si>
  <si>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</si>
  <si>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</si>
  <si>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</si>
  <si>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</si>
  <si>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</si>
  <si>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</si>
  <si>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</si>
  <si>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</si>
  <si>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</si>
  <si>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</si>
  <si>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</si>
  <si>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</si>
  <si>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</si>
  <si>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</si>
  <si>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</si>
  <si>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</si>
  <si>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</si>
  <si>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</si>
  <si>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</si>
  <si>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</si>
  <si>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</si>
  <si>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</si>
  <si>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</si>
  <si>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</si>
  <si>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</si>
  <si>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</si>
  <si>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</si>
  <si>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</si>
  <si>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</si>
  <si>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</si>
  <si>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</si>
  <si>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</si>
  <si>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</si>
  <si>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</si>
  <si>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</si>
  <si>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</si>
  <si>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</si>
  <si>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</si>
  <si>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</si>
  <si>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</si>
  <si>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</si>
  <si>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</si>
  <si>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</si>
  <si>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</si>
  <si>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</si>
  <si>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</si>
  <si>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</si>
  <si>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</si>
  <si>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</si>
  <si>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</si>
  <si>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</si>
  <si>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</si>
  <si>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</si>
  <si>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</si>
  <si>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</si>
  <si>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</si>
  <si>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</si>
  <si>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</si>
  <si>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</si>
  <si>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</si>
  <si>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</si>
  <si>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</si>
  <si>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</si>
  <si>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</si>
  <si>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</si>
  <si>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</si>
  <si>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</si>
  <si>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</si>
  <si>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</si>
  <si>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</si>
  <si>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</si>
  <si>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</si>
  <si>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</si>
  <si>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</si>
  <si>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</si>
  <si>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</si>
  <si>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</si>
  <si>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</si>
  <si>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</si>
  <si>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</si>
  <si>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</si>
  <si>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</si>
  <si>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</si>
  <si>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</si>
  <si>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</si>
  <si>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</si>
  <si>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</si>
  <si>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</si>
  <si>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</si>
  <si>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</si>
  <si>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</si>
  <si>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</si>
  <si>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</si>
  <si>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</si>
  <si>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</si>
  <si>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</si>
  <si>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</si>
  <si>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</si>
  <si>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</si>
  <si>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</si>
  <si>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</si>
  <si>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</si>
  <si>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</si>
  <si>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</si>
  <si>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</si>
  <si>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</si>
  <si>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</si>
  <si>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</si>
  <si>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</si>
  <si>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</si>
  <si>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</si>
  <si>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</si>
  <si>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</si>
  <si>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</si>
  <si>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</si>
  <si>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</si>
  <si>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</si>
  <si>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</si>
  <si>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</si>
  <si>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</si>
  <si>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</si>
  <si>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</si>
  <si>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</si>
  <si>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</si>
  <si>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</si>
  <si>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</si>
  <si>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</si>
  <si>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</si>
  <si>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</si>
  <si>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</si>
  <si>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</si>
  <si>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</si>
  <si>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</si>
  <si>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</si>
  <si>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</si>
  <si>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</si>
  <si>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</si>
  <si>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</si>
  <si>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</si>
  <si>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</si>
  <si>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</si>
  <si>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</si>
  <si>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</si>
  <si>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</si>
  <si>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</si>
  <si>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</si>
  <si>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</si>
  <si>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</si>
  <si>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</si>
  <si>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</si>
  <si>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</si>
  <si>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</si>
  <si>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</si>
  <si>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</si>
  <si>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</si>
  <si>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</si>
  <si>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</si>
  <si>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</si>
  <si>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</si>
  <si>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</si>
  <si>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</si>
  <si>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</si>
  <si>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</si>
  <si>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</si>
  <si>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</si>
  <si>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</si>
  <si>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</si>
  <si>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</si>
  <si>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</si>
  <si>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</si>
  <si>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</si>
  <si>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</si>
  <si>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</si>
  <si>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</si>
  <si>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</si>
  <si>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</si>
  <si>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</si>
  <si>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</si>
  <si>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</si>
  <si>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</si>
  <si>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</si>
  <si>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</si>
  <si>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</si>
  <si>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</si>
  <si>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</si>
  <si>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</si>
  <si>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</si>
  <si>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</si>
  <si>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</si>
  <si>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</si>
  <si>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</si>
  <si>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</si>
  <si>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</si>
  <si>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</si>
  <si>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</si>
  <si>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</si>
  <si>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</si>
  <si>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</si>
  <si>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</si>
  <si>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</si>
  <si>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</si>
  <si>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</si>
  <si>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</si>
  <si>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</si>
  <si>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</si>
  <si>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</si>
  <si>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</si>
  <si>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</si>
  <si>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</si>
  <si>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</si>
  <si>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</si>
  <si>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</si>
  <si>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</si>
  <si>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</si>
  <si>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</si>
  <si>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</si>
  <si>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</si>
  <si>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</si>
  <si>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</si>
  <si>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</si>
  <si>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</si>
  <si>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</si>
  <si>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</si>
  <si>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</si>
  <si>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</si>
  <si>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</si>
  <si>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</si>
  <si>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</si>
  <si>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</si>
  <si>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</si>
  <si>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</si>
  <si>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</si>
  <si>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</si>
  <si>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</si>
  <si>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</si>
  <si>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</si>
  <si>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</si>
  <si>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</si>
  <si>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</si>
  <si>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</si>
  <si>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</si>
  <si>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</si>
  <si>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</si>
  <si>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</si>
  <si>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</si>
  <si>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</si>
  <si>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</si>
  <si>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</si>
  <si>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</si>
  <si>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</si>
  <si>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</si>
  <si>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</si>
  <si>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</si>
  <si>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</si>
  <si>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</si>
  <si>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</si>
  <si>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</si>
  <si>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</si>
  <si>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</si>
  <si>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</si>
  <si>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</si>
  <si>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</si>
  <si>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</si>
  <si>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</si>
  <si>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</si>
  <si>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</si>
  <si>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</si>
  <si>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</si>
  <si>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</si>
  <si>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</si>
  <si>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</si>
  <si>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</si>
  <si>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</si>
  <si>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</si>
  <si>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</si>
  <si>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</si>
  <si>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</si>
  <si>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</si>
  <si>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</si>
  <si>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</si>
  <si>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</si>
  <si>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</si>
  <si>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</si>
  <si>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</si>
  <si>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</si>
  <si>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</si>
  <si>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</si>
  <si>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</si>
  <si>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</si>
  <si>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</si>
  <si>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</si>
  <si>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</si>
  <si>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</si>
  <si>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</si>
  <si>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</si>
  <si>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</si>
  <si>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</si>
  <si>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</si>
  <si>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</si>
  <si>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</si>
  <si>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</si>
  <si>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</si>
  <si>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</si>
  <si>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</si>
  <si>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</si>
  <si>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</si>
  <si>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</si>
  <si>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</si>
  <si>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</si>
  <si>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</si>
  <si>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</si>
  <si>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</si>
  <si>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</si>
  <si>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</si>
  <si>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</si>
  <si>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</si>
  <si>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</si>
  <si>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</si>
  <si>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</si>
  <si>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</si>
  <si>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</si>
  <si>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</si>
  <si>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</si>
  <si>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</si>
  <si>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</si>
  <si>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</si>
  <si>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</si>
  <si>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</si>
  <si>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</si>
  <si>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</si>
  <si>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</si>
  <si>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</si>
  <si>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</si>
  <si>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</si>
  <si>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</si>
  <si>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</si>
  <si>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</si>
  <si>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</si>
  <si>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</si>
  <si>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</si>
  <si>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</si>
  <si>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</si>
  <si>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</si>
  <si>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</si>
  <si>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</si>
  <si>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</si>
  <si>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</si>
  <si>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</si>
  <si>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</si>
  <si>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</si>
  <si>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</si>
  <si>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</si>
  <si>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</si>
  <si>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</si>
  <si>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</si>
  <si>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</si>
  <si>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</si>
  <si>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</si>
  <si>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</si>
  <si>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</si>
  <si>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</si>
  <si>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</si>
  <si>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</si>
  <si>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</si>
  <si>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</si>
  <si>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</si>
  <si>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</si>
  <si>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</si>
  <si>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</si>
  <si>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</si>
  <si>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</si>
  <si>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</si>
  <si>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</si>
  <si>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</si>
  <si>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</si>
  <si>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</si>
  <si>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</si>
  <si>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</si>
  <si>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</si>
  <si>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</si>
  <si>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</si>
  <si>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</si>
  <si>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</si>
  <si>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</si>
  <si>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</si>
  <si>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</si>
  <si>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</si>
  <si>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</si>
  <si>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</si>
  <si>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</si>
  <si>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</si>
  <si>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</si>
  <si>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</si>
  <si>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</si>
  <si>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</si>
  <si>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</si>
  <si>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</si>
  <si>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</si>
  <si>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</si>
  <si>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</si>
  <si>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</si>
  <si>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</si>
  <si>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</si>
  <si>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</si>
  <si>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</si>
  <si>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</si>
  <si>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</si>
  <si>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</si>
  <si>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</si>
  <si>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</si>
  <si>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</si>
  <si>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</si>
  <si>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</si>
  <si>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</si>
  <si>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</si>
  <si>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</si>
  <si>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</si>
  <si>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</si>
  <si>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</si>
  <si>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</si>
  <si>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</si>
  <si>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</si>
  <si>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</si>
  <si>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</si>
  <si>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</si>
  <si>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</si>
  <si>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</si>
  <si>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</si>
  <si>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</si>
  <si>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</si>
  <si>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</si>
  <si>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</si>
  <si>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</si>
  <si>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</si>
  <si>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</si>
  <si>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</si>
  <si>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</si>
  <si>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</si>
  <si>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</si>
  <si>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</si>
  <si>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</si>
  <si>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</si>
  <si>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</si>
  <si>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</si>
  <si>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</si>
  <si>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</si>
  <si>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</si>
  <si>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</si>
  <si>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</si>
  <si>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</si>
  <si>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</si>
  <si>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</si>
  <si>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</si>
  <si>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</si>
  <si>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</si>
  <si>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</si>
  <si>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</si>
  <si>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</si>
  <si>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</si>
  <si>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</si>
  <si>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</si>
  <si>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</si>
  <si>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</si>
  <si>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</si>
  <si>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</si>
  <si>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</si>
  <si>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</si>
  <si>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</si>
  <si>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</si>
  <si>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</si>
  <si>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</si>
  <si>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</si>
  <si>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</si>
  <si>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</si>
  <si>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</si>
  <si>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</si>
  <si>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</si>
  <si>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</si>
  <si>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</si>
  <si>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</si>
  <si>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</si>
  <si>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</si>
  <si>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</si>
  <si>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</si>
  <si>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</si>
  <si>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</si>
  <si>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</si>
  <si>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</si>
  <si>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</si>
  <si>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</si>
  <si>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</si>
  <si>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</si>
  <si>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</si>
  <si>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</si>
  <si>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</si>
  <si>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</si>
  <si>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</si>
  <si>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</si>
  <si>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</si>
  <si>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</si>
  <si>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</si>
  <si>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</si>
  <si>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</si>
  <si>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</si>
  <si>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</si>
  <si>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</si>
  <si>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</si>
  <si>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</si>
  <si>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</si>
  <si>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</si>
  <si>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</si>
  <si>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</si>
  <si>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</si>
  <si>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</si>
  <si>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</si>
  <si>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</si>
  <si>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</si>
  <si>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</si>
  <si>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</si>
  <si>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</si>
  <si>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</si>
  <si>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</si>
  <si>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</si>
  <si>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</si>
  <si>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</si>
  <si>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</si>
  <si>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</si>
  <si>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</si>
  <si>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</si>
  <si>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</si>
  <si>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</si>
  <si>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</si>
  <si>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</si>
  <si>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</si>
  <si>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</si>
  <si>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</si>
  <si>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</si>
  <si>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</si>
  <si>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</si>
  <si>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</si>
  <si>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</si>
  <si>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</si>
  <si>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</si>
  <si>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</si>
  <si>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</si>
  <si>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</si>
  <si>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</si>
  <si>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</si>
  <si>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</si>
  <si>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</si>
  <si>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</si>
  <si>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</si>
  <si>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</si>
  <si>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</si>
  <si>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</si>
  <si>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</si>
  <si>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</si>
  <si>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</si>
  <si>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</si>
  <si>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</si>
  <si>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</si>
  <si>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</si>
  <si>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</si>
  <si>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</si>
  <si>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</si>
  <si>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</si>
  <si>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</si>
  <si>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</si>
  <si>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</si>
  <si>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</si>
  <si>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</si>
  <si>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</si>
  <si>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</si>
  <si>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</si>
  <si>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</si>
  <si>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</si>
  <si>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</si>
  <si>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</si>
  <si>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</si>
  <si>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</si>
  <si>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</si>
  <si>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</si>
  <si>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</si>
  <si>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</si>
  <si>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</si>
  <si>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</si>
  <si>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</si>
  <si>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</si>
  <si>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</si>
  <si>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</si>
  <si>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</si>
  <si>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</si>
  <si>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</si>
  <si>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</si>
  <si>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</si>
  <si>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</si>
  <si>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</si>
  <si>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</si>
  <si>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</si>
  <si>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</si>
  <si>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</si>
  <si>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</si>
  <si>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</si>
  <si>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</si>
  <si>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</si>
  <si>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</si>
  <si>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</si>
  <si>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</si>
  <si>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</si>
  <si>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</si>
  <si>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</si>
  <si>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</si>
  <si>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</si>
  <si>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</si>
  <si>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</si>
  <si>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</si>
  <si>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</si>
  <si>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</si>
  <si>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</si>
  <si>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</si>
  <si>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</si>
  <si>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</si>
  <si>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</si>
  <si>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</si>
  <si>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</si>
  <si>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</si>
  <si>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</si>
  <si>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</si>
  <si>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</si>
  <si>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</si>
  <si>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</si>
  <si>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</si>
  <si>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</si>
  <si>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</si>
  <si>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</si>
  <si>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</si>
  <si>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</si>
  <si>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</si>
  <si>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</si>
  <si>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</si>
  <si>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</si>
  <si>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</si>
  <si>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</si>
  <si>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</si>
  <si>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</si>
  <si>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</si>
  <si>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</si>
  <si>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</si>
  <si>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</si>
  <si>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</si>
  <si>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</si>
  <si>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</si>
  <si>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</si>
  <si>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</si>
  <si>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</si>
  <si>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</si>
  <si>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</si>
  <si>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</si>
  <si>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</si>
  <si>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</si>
  <si>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</si>
  <si>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</si>
  <si>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</si>
  <si>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</si>
  <si>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</si>
  <si>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</si>
  <si>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</si>
  <si>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</si>
  <si>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</si>
  <si>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</si>
  <si>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</si>
  <si>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</si>
  <si>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</si>
  <si>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</si>
  <si>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</si>
  <si>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</si>
  <si>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</si>
  <si>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</si>
  <si>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</si>
  <si>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</si>
  <si>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</si>
  <si>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</si>
  <si>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</si>
  <si>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</si>
  <si>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</si>
  <si>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</si>
  <si>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</si>
  <si>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</si>
  <si>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</si>
  <si>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</si>
  <si>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</si>
  <si>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</si>
  <si>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</si>
  <si>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</si>
  <si>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</si>
  <si>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</si>
  <si>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</si>
  <si>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</si>
  <si>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</si>
  <si>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</si>
  <si>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</si>
  <si>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</si>
  <si>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</si>
  <si>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</si>
  <si>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</si>
  <si>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</si>
  <si>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</si>
  <si>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</si>
  <si>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</si>
  <si>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</si>
  <si>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</si>
  <si>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</si>
  <si>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</si>
  <si>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</si>
  <si>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</si>
  <si>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</si>
  <si>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</si>
  <si>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</si>
  <si>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</si>
  <si>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</si>
  <si>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</si>
  <si>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</si>
  <si>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</si>
  <si>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</si>
  <si>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</si>
  <si>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</si>
  <si>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</si>
  <si>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</si>
  <si>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</si>
  <si>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</si>
  <si>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</si>
  <si>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</si>
  <si>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</si>
  <si>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</si>
  <si>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</si>
  <si>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</si>
  <si>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</si>
  <si>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</si>
  <si>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</si>
  <si>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</si>
  <si>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</si>
  <si>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</si>
  <si>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</si>
  <si>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</si>
  <si>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</si>
  <si>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</si>
  <si>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</si>
  <si>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</si>
  <si>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</si>
  <si>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</si>
  <si>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</si>
  <si>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</si>
  <si>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</si>
  <si>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</si>
  <si>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</si>
  <si>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</si>
  <si>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</si>
  <si>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</si>
  <si>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</si>
  <si>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</si>
  <si>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</si>
  <si>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</si>
  <si>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</si>
  <si>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</si>
  <si>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</si>
  <si>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</si>
  <si>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</si>
  <si>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</si>
  <si>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</si>
  <si>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</si>
  <si>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</si>
  <si>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</si>
  <si>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</si>
  <si>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</si>
  <si>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</si>
  <si>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</si>
  <si>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</si>
  <si>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</si>
  <si>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</si>
  <si>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</si>
  <si>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</si>
  <si>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</si>
  <si>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</si>
  <si>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</si>
  <si>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</si>
  <si>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</si>
  <si>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</si>
  <si>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</si>
  <si>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</si>
  <si>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</si>
  <si>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</si>
  <si>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</si>
  <si>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</si>
  <si>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</si>
  <si>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</si>
  <si>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</si>
  <si>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</si>
  <si>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</si>
  <si>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</si>
  <si>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</si>
  <si>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</si>
  <si>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</si>
  <si>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</si>
  <si>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</si>
  <si>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</si>
  <si>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</si>
  <si>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</si>
  <si>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</si>
  <si>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</si>
  <si>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</si>
  <si>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</si>
  <si>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</si>
  <si>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</si>
  <si>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</si>
  <si>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</si>
  <si>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</si>
  <si>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</si>
  <si>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</si>
  <si>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</si>
  <si>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</si>
  <si>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</si>
  <si>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</si>
  <si>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</si>
  <si>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</si>
  <si>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</si>
  <si>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</si>
  <si>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</si>
  <si>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</si>
  <si>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</si>
  <si>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</si>
  <si>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</si>
  <si>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</si>
  <si>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</si>
  <si>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</si>
  <si>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</si>
  <si>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</si>
  <si>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</si>
  <si>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</si>
  <si>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</si>
  <si>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</si>
  <si>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</si>
  <si>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</si>
  <si>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</si>
  <si>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</si>
  <si>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</si>
  <si>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</si>
  <si>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</si>
  <si>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</si>
  <si>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</si>
  <si>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</si>
  <si>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</si>
  <si>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</si>
  <si>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</si>
  <si>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</si>
  <si>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</si>
  <si>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</si>
  <si>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</si>
  <si>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</si>
  <si>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</si>
  <si>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</si>
  <si>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</si>
  <si>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</si>
  <si>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</si>
  <si>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</si>
  <si>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</si>
  <si>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</si>
  <si>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</si>
  <si>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</si>
  <si>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</si>
  <si>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</si>
  <si>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</si>
  <si>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</si>
  <si>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</si>
  <si>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</si>
  <si>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</si>
  <si>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</si>
  <si>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</si>
  <si>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</si>
  <si>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</si>
  <si>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</si>
  <si>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</si>
  <si>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</si>
  <si>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</si>
  <si>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</si>
  <si>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</si>
  <si>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</si>
  <si>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</si>
  <si>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</si>
  <si>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</si>
  <si>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</si>
  <si>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</si>
  <si>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</si>
  <si>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</si>
  <si>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</si>
  <si>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</si>
  <si>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</si>
  <si>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</si>
  <si>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</si>
  <si>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</si>
  <si>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</si>
  <si>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</si>
  <si>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</si>
  <si>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</si>
  <si>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</si>
  <si>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</si>
  <si>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</si>
  <si>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</si>
  <si>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</si>
  <si>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</si>
  <si>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</si>
  <si>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</si>
  <si>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</si>
  <si>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</si>
  <si>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</si>
  <si>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</si>
  <si>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</si>
  <si>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</si>
  <si>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</si>
  <si>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</si>
  <si>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</si>
  <si>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</si>
  <si>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</si>
  <si>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</si>
  <si>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</si>
  <si>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</si>
  <si>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</si>
  <si>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</si>
  <si>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</si>
  <si>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</si>
  <si>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</si>
  <si>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</si>
  <si>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</si>
  <si>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</si>
  <si>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</si>
  <si>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</si>
  <si>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</si>
  <si>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</si>
  <si>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</si>
  <si>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</si>
  <si>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</si>
  <si>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</si>
  <si>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</si>
  <si>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</si>
  <si>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</si>
  <si>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</si>
  <si>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</si>
  <si>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</si>
  <si>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</si>
  <si>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</si>
  <si>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</si>
  <si>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</si>
  <si>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</si>
  <si>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</si>
  <si>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</si>
  <si>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</si>
  <si>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</si>
  <si>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</si>
  <si>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</si>
  <si>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</si>
  <si>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</si>
  <si>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</si>
  <si>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</si>
  <si>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</si>
  <si>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</si>
  <si>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</si>
  <si>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</si>
  <si>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</si>
  <si>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</si>
  <si>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</si>
  <si>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</si>
  <si>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</si>
  <si>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</si>
  <si>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</si>
  <si>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</si>
  <si>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</si>
  <si>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</si>
  <si>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</si>
  <si>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</si>
  <si>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</si>
  <si>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</si>
  <si>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</si>
  <si>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</si>
  <si>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</si>
  <si>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</si>
  <si>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</si>
  <si>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</si>
  <si>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</si>
  <si>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</si>
  <si>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</si>
  <si>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</si>
  <si>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</si>
  <si>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</si>
  <si>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</si>
  <si>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</si>
  <si>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</si>
  <si>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</si>
  <si>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</si>
  <si>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</si>
  <si>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</si>
  <si>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</si>
  <si>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</si>
  <si>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</si>
  <si>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</si>
  <si>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</si>
  <si>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</si>
  <si>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</si>
  <si>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</si>
  <si>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</si>
  <si>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</si>
  <si>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</si>
  <si>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</si>
  <si>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</si>
  <si>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</si>
  <si>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</si>
  <si>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</si>
  <si>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</si>
  <si>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</si>
  <si>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</si>
  <si>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</si>
  <si>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</si>
  <si>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</si>
  <si>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</si>
  <si>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</si>
  <si>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</si>
  <si>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</si>
  <si>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</si>
  <si>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</si>
  <si>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</si>
  <si>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</si>
  <si>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</si>
  <si>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</si>
  <si>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</si>
  <si>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</si>
  <si>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</si>
  <si>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</si>
  <si>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</si>
  <si>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</si>
  <si>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</si>
  <si>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</si>
  <si>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</si>
  <si>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</si>
  <si>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</si>
  <si>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</si>
  <si>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</si>
  <si>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</si>
  <si>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</si>
  <si>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</si>
  <si>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</si>
  <si>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</si>
  <si>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</si>
  <si>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</si>
  <si>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</si>
  <si>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</si>
  <si>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</si>
  <si>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</si>
  <si>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</si>
  <si>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</si>
  <si>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</si>
  <si>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</si>
  <si>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</si>
  <si>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</si>
  <si>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</si>
  <si>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</si>
  <si>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</si>
  <si>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</si>
  <si>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</si>
  <si>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</si>
  <si>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</si>
  <si>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</si>
  <si>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</si>
  <si>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</si>
  <si>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</si>
  <si>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</si>
  <si>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</si>
  <si>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</si>
  <si>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</si>
  <si>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</si>
  <si>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</si>
  <si>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</si>
  <si>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</si>
  <si>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</si>
  <si>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</si>
  <si>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</si>
  <si>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</si>
  <si>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</si>
  <si>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</si>
  <si>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</si>
  <si>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</si>
  <si>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</si>
  <si>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</si>
  <si>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</si>
  <si>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</si>
  <si>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</si>
  <si>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</si>
  <si>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</si>
  <si>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</si>
  <si>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</si>
  <si>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</si>
  <si>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</si>
  <si>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</si>
  <si>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</si>
  <si>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</si>
  <si>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</si>
  <si>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</si>
  <si>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</si>
  <si>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</si>
  <si>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</si>
  <si>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</si>
  <si>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</si>
  <si>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</si>
  <si>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</si>
  <si>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</si>
  <si>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</si>
  <si>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</si>
  <si>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</si>
  <si>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</si>
  <si>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</si>
  <si>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</si>
  <si>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</si>
  <si>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</si>
  <si>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</si>
  <si>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</si>
  <si>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</si>
  <si>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</si>
  <si>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</si>
  <si>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</si>
  <si>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</si>
  <si>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</si>
  <si>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</si>
  <si>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</si>
  <si>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</si>
  <si>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</si>
  <si>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</si>
  <si>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</si>
  <si>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</si>
  <si>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</si>
  <si>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</si>
  <si>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</si>
  <si>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</si>
  <si>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</si>
  <si>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</si>
  <si>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</si>
  <si>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</si>
  <si>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</si>
  <si>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</si>
  <si>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</si>
  <si>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</si>
  <si>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</si>
  <si>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</si>
  <si>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</si>
  <si>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</si>
  <si>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</si>
  <si>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</si>
  <si>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</si>
  <si>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</si>
  <si>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</si>
  <si>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</si>
  <si>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</si>
  <si>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</si>
  <si>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</si>
  <si>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</si>
  <si>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</si>
  <si>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</si>
  <si>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</si>
  <si>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</si>
  <si>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</si>
  <si>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</si>
  <si>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</si>
  <si>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</si>
  <si>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</si>
  <si>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</si>
  <si>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</si>
  <si>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</si>
  <si>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</si>
  <si>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</si>
  <si>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</si>
  <si>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</si>
  <si>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</si>
  <si>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</si>
  <si>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</si>
  <si>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</si>
  <si>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</si>
  <si>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</si>
  <si>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</si>
  <si>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</si>
  <si>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</si>
  <si>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</si>
  <si>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</si>
  <si>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</si>
  <si>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</si>
  <si>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</si>
  <si>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</si>
  <si>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</si>
  <si>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</si>
  <si>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</si>
  <si>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</si>
  <si>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</si>
  <si>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</si>
  <si>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</si>
  <si>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</si>
  <si>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</si>
  <si>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</si>
  <si>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</si>
  <si>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</si>
  <si>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</si>
  <si>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</si>
  <si>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</si>
  <si>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</si>
  <si>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</si>
  <si>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</si>
  <si>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</si>
  <si>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</si>
  <si>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</si>
  <si>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</si>
  <si>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</si>
  <si>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</si>
  <si>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</si>
  <si>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</si>
  <si>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</si>
  <si>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</si>
  <si>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</si>
  <si>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</si>
  <si>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</si>
  <si>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</si>
  <si>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</si>
  <si>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</si>
  <si>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</si>
  <si>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</si>
  <si>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</si>
  <si>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</si>
  <si>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</si>
  <si>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</si>
  <si>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</si>
  <si>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</si>
  <si>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</si>
  <si>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</si>
  <si>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</si>
  <si>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</si>
  <si>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</si>
  <si>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</si>
  <si>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</si>
  <si>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</si>
  <si>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</si>
  <si>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</si>
  <si>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</si>
  <si>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</si>
  <si>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</si>
  <si>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</si>
  <si>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</si>
  <si>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</si>
  <si>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</si>
  <si>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</si>
  <si>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</si>
  <si>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</si>
  <si>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</si>
  <si>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</si>
  <si>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</si>
  <si>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</si>
  <si>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</si>
  <si>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</si>
  <si>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</si>
  <si>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</si>
  <si>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</si>
  <si>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</si>
  <si>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</si>
  <si>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</si>
  <si>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</si>
  <si>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</si>
  <si>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</si>
  <si>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</si>
  <si>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</si>
  <si>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</si>
  <si>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</si>
  <si>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</si>
  <si>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</si>
  <si>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</si>
  <si>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</si>
  <si>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</si>
  <si>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</si>
  <si>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</si>
  <si>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</si>
  <si>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</si>
  <si>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</si>
  <si>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</si>
  <si>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</si>
  <si>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</si>
  <si>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</si>
  <si>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</si>
  <si>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</si>
  <si>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</si>
  <si>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</si>
  <si>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</si>
  <si>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</si>
  <si>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</si>
  <si>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</si>
  <si>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</si>
  <si>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</si>
  <si>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</si>
  <si>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</si>
  <si>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</si>
  <si>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</si>
  <si>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</si>
  <si>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</si>
  <si>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</si>
  <si>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</si>
  <si>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</si>
  <si>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</si>
  <si>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</si>
  <si>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</si>
  <si>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</si>
  <si>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</si>
  <si>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</si>
  <si>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</si>
  <si>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</si>
  <si>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</si>
  <si>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</si>
  <si>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</si>
  <si>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</si>
  <si>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</si>
  <si>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</si>
  <si>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</si>
  <si>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</si>
  <si>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</si>
  <si>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</si>
  <si>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</si>
  <si>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</si>
  <si>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</si>
  <si>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</si>
  <si>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</si>
  <si>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</si>
  <si>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</si>
  <si>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</si>
  <si>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</si>
  <si>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</si>
  <si>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</si>
  <si>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</si>
  <si>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</si>
  <si>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</si>
  <si>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</si>
  <si>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</si>
  <si>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</si>
  <si>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</si>
  <si>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</si>
  <si>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</si>
  <si>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</si>
  <si>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</si>
  <si>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</si>
  <si>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</si>
  <si>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</si>
  <si>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</si>
  <si>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</si>
  <si>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</si>
  <si>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</si>
  <si>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</si>
  <si>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</si>
  <si>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</si>
  <si>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</si>
  <si>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</si>
  <si>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</si>
  <si>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</si>
  <si>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</si>
  <si>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</si>
  <si>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</si>
  <si>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</si>
  <si>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</si>
  <si>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</si>
  <si>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</si>
  <si>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</si>
  <si>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</si>
  <si>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</si>
  <si>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</si>
  <si>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</si>
  <si>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</si>
  <si>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</si>
  <si>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</si>
  <si>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</si>
  <si>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</si>
  <si>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</si>
  <si>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</si>
  <si>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</si>
  <si>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</si>
  <si>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</si>
  <si>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</si>
  <si>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</si>
  <si>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</si>
  <si>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</si>
  <si>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</si>
  <si>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</si>
  <si>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</si>
  <si>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</si>
  <si>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</si>
  <si>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</si>
  <si>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</si>
  <si>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</si>
  <si>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</si>
  <si>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</si>
  <si>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</si>
  <si>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</si>
  <si>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</si>
  <si>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</si>
  <si>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</si>
  <si>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</si>
  <si>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</si>
  <si>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</si>
  <si>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</si>
  <si>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</si>
  <si>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</si>
  <si>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</si>
  <si>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</si>
  <si>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</si>
  <si>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</si>
  <si>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</si>
  <si>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</si>
  <si>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</si>
  <si>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</si>
  <si>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</si>
  <si>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</si>
  <si>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</si>
  <si>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</si>
  <si>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</si>
  <si>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</si>
  <si>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</si>
  <si>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</si>
  <si>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</si>
  <si>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</si>
  <si>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</si>
  <si>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</si>
  <si>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</si>
  <si>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</si>
  <si>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</si>
  <si>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</si>
  <si>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</si>
  <si>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</si>
  <si>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</si>
  <si>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</si>
  <si>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</si>
  <si>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</si>
  <si>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</si>
  <si>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</si>
  <si>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</si>
  <si>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</si>
  <si>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</si>
  <si>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</si>
  <si>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</si>
  <si>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</si>
  <si>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</si>
  <si>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</si>
  <si>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</si>
  <si>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</si>
  <si>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</si>
  <si>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</si>
  <si>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</si>
  <si>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</si>
  <si>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</si>
  <si>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</si>
  <si>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</si>
  <si>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</si>
  <si>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</si>
  <si>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</si>
  <si>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</si>
  <si>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</si>
  <si>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</si>
  <si>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</si>
  <si>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</si>
  <si>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</si>
  <si>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</si>
  <si>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</si>
  <si>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</si>
  <si>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</si>
  <si>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</si>
  <si>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</si>
  <si>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</si>
  <si>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</si>
  <si>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</si>
  <si>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</si>
  <si>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</si>
  <si>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</si>
  <si>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</si>
  <si>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</si>
  <si>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</si>
  <si>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</si>
  <si>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</si>
  <si>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</si>
  <si>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</si>
  <si>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</si>
  <si>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</si>
  <si>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</si>
  <si>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</si>
  <si>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</si>
  <si>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</si>
  <si>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</si>
  <si>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</si>
  <si>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</si>
  <si>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</si>
  <si>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</si>
  <si>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</si>
  <si>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</si>
  <si>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</si>
  <si>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</si>
  <si>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</si>
  <si>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</si>
  <si>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</si>
  <si>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</si>
  <si>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</si>
  <si>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</si>
  <si>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</si>
  <si>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</si>
  <si>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</si>
  <si>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</si>
  <si>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</si>
  <si>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</si>
  <si>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</si>
  <si>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</si>
  <si>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</si>
  <si>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</si>
  <si>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</si>
  <si>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</si>
  <si>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</si>
  <si>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</si>
  <si>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</si>
  <si>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</si>
  <si>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</si>
  <si>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</si>
  <si>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</si>
  <si>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</si>
  <si>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</si>
  <si>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</si>
  <si>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</si>
  <si>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</si>
  <si>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</si>
  <si>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</si>
  <si>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</si>
  <si>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</si>
  <si>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</si>
  <si>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</si>
  <si>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</si>
  <si>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</si>
  <si>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</si>
  <si>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</si>
  <si>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</si>
  <si>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</si>
  <si>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</si>
  <si>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</si>
  <si>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</si>
  <si>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</si>
  <si>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</si>
  <si>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</si>
  <si>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</si>
  <si>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</si>
  <si>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</si>
  <si>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</si>
  <si>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</si>
  <si>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</si>
  <si>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</si>
  <si>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</si>
  <si>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</si>
  <si>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</si>
  <si>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</si>
  <si>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</si>
  <si>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</si>
  <si>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</si>
  <si>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</si>
  <si>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</si>
  <si>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</si>
  <si>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</si>
  <si>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</si>
  <si>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</si>
  <si>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</si>
  <si>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</si>
  <si>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</si>
  <si>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</si>
  <si>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</si>
  <si>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</si>
  <si>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</si>
  <si>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</si>
  <si>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</si>
  <si>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</si>
  <si>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</si>
  <si>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</si>
  <si>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</si>
  <si>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</si>
  <si>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</si>
  <si>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</si>
  <si>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</si>
  <si>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</si>
  <si>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</si>
  <si>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</si>
  <si>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</si>
  <si>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</si>
  <si>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</si>
  <si>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</si>
  <si>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</si>
  <si>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</si>
  <si>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</si>
  <si>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</si>
  <si>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</si>
  <si>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</si>
  <si>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</si>
  <si>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</si>
  <si>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</si>
  <si>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</si>
  <si>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</si>
  <si>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</si>
  <si>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</si>
  <si>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</si>
  <si>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</si>
  <si>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</si>
  <si>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</si>
  <si>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</si>
  <si>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</si>
  <si>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</si>
  <si>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</si>
  <si>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</si>
  <si>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</si>
  <si>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</si>
  <si>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</si>
  <si>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</si>
  <si>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</si>
  <si>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</si>
  <si>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</si>
  <si>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</si>
  <si>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</si>
  <si>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</si>
  <si>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</si>
  <si>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</si>
  <si>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</si>
  <si>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</si>
  <si>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</si>
  <si>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</si>
  <si>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</si>
  <si>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</si>
  <si>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</si>
  <si>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</si>
  <si>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</si>
  <si>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</si>
  <si>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</si>
  <si>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</si>
  <si>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</si>
  <si>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</si>
  <si>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</si>
  <si>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</si>
  <si>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</si>
  <si>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</si>
  <si>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</si>
  <si>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</si>
  <si>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</si>
  <si>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</si>
  <si>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</si>
  <si>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</si>
  <si>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</si>
  <si>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</si>
  <si>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</si>
  <si>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</si>
  <si>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</si>
  <si>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</si>
  <si>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</si>
  <si>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</si>
  <si>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</si>
  <si>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</si>
  <si>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</si>
  <si>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</si>
  <si>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</si>
  <si>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</si>
  <si>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</si>
  <si>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</si>
  <si>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</si>
  <si>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</si>
  <si>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</si>
  <si>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</si>
  <si>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</si>
  <si>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</si>
  <si>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</si>
  <si>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</si>
  <si>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</si>
  <si>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</si>
  <si>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</si>
  <si>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</si>
  <si>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</si>
  <si>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</si>
  <si>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</si>
  <si>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</si>
  <si>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</si>
  <si>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</si>
  <si>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</si>
  <si>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</si>
  <si>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</si>
  <si>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</si>
  <si>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</si>
  <si>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</si>
  <si>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</si>
  <si>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</si>
  <si>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</si>
  <si>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</si>
  <si>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</si>
  <si>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</si>
  <si>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</si>
  <si>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</si>
  <si>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</si>
  <si>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</si>
  <si>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</si>
  <si>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</si>
  <si>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</si>
  <si>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</si>
  <si>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</si>
  <si>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</si>
  <si>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</si>
  <si>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</si>
  <si>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</si>
  <si>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</si>
  <si>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</si>
  <si>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</si>
  <si>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</si>
  <si>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</si>
  <si>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</si>
  <si>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</si>
  <si>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</si>
  <si>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</si>
  <si>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</si>
  <si>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</si>
  <si>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</si>
  <si>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</si>
  <si>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</si>
  <si>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</si>
  <si>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</si>
  <si>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</si>
  <si>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</si>
  <si>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</si>
  <si>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</si>
  <si>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</si>
  <si>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</si>
  <si>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</si>
  <si>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</si>
  <si>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</si>
  <si>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</si>
  <si>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</si>
  <si>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</si>
  <si>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</si>
  <si>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</si>
  <si>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</si>
  <si>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</si>
  <si>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</si>
  <si>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</si>
  <si>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</si>
  <si>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</si>
  <si>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</si>
  <si>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</si>
  <si>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</si>
  <si>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</si>
  <si>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</si>
  <si>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</si>
  <si>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</si>
  <si>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</si>
  <si>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</si>
  <si>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</si>
  <si>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</si>
  <si>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</si>
  <si>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</si>
  <si>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</si>
  <si>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</si>
  <si>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</si>
  <si>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</si>
  <si>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</si>
  <si>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</si>
  <si>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</si>
  <si>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</si>
  <si>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</si>
  <si>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</si>
  <si>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</si>
  <si>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</si>
  <si>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</si>
  <si>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</si>
  <si>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</si>
  <si>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</si>
  <si>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</si>
  <si>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</si>
  <si>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</si>
  <si>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</si>
  <si>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</si>
  <si>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</si>
  <si>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</si>
  <si>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</si>
  <si>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</si>
  <si>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</si>
  <si>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</si>
  <si>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</si>
  <si>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</si>
  <si>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</si>
  <si>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</si>
  <si>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</si>
  <si>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</si>
  <si>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</si>
  <si>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</si>
  <si>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</si>
  <si>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</si>
  <si>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</si>
  <si>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</si>
  <si>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</si>
  <si>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</si>
  <si>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</si>
  <si>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</si>
  <si>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</si>
  <si>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</si>
  <si>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</si>
  <si>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</si>
  <si>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</si>
  <si>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</si>
  <si>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</si>
  <si>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</si>
  <si>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</si>
  <si>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</si>
  <si>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</si>
  <si>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</si>
  <si>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</si>
  <si>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</si>
  <si>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</si>
  <si>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</si>
  <si>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</si>
  <si>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</si>
  <si>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</si>
  <si>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</si>
  <si>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</si>
  <si>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</si>
  <si>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</si>
  <si>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</si>
  <si>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</si>
  <si>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</si>
  <si>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</si>
  <si>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</si>
  <si>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</si>
  <si>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</si>
  <si>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</si>
  <si>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</si>
  <si>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</si>
  <si>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</si>
  <si>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</si>
  <si>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</si>
  <si>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</si>
  <si>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</si>
  <si>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</si>
  <si>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</si>
  <si>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</si>
  <si>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</si>
  <si>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</si>
  <si>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</si>
  <si>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</si>
  <si>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</si>
  <si>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</si>
  <si>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</si>
  <si>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</si>
  <si>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</si>
  <si>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</si>
  <si>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</si>
  <si>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</si>
  <si>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</si>
  <si>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</si>
  <si>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</si>
  <si>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</si>
  <si>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</si>
  <si>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</si>
  <si>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</si>
  <si>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</si>
  <si>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</si>
  <si>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</si>
  <si>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</si>
  <si>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</si>
  <si>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</si>
  <si>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</si>
  <si>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</si>
  <si>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</si>
  <si>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</si>
  <si>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</si>
  <si>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</si>
  <si>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</si>
  <si>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</si>
  <si>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</si>
  <si>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</si>
  <si>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</si>
  <si>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</si>
  <si>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</si>
  <si>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</si>
  <si>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</si>
  <si>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</si>
  <si>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</si>
  <si>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</si>
  <si>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</si>
  <si>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</si>
  <si>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</si>
  <si>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</si>
  <si>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</si>
  <si>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</si>
  <si>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</si>
  <si>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</si>
  <si>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</si>
  <si>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</si>
  <si>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</si>
  <si>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</si>
  <si>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</si>
  <si>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</si>
  <si>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</si>
  <si>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</si>
  <si>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</si>
  <si>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</si>
  <si>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</si>
  <si>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</si>
  <si>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</si>
  <si>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</si>
  <si>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</si>
  <si>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</si>
  <si>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</si>
  <si>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</si>
  <si>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</si>
  <si>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</si>
  <si>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</si>
  <si>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</si>
  <si>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</si>
  <si>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</si>
  <si>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</si>
  <si>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</si>
  <si>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</si>
  <si>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</si>
  <si>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</si>
  <si>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</si>
  <si>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</si>
  <si>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</si>
  <si>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</si>
  <si>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</si>
  <si>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</si>
  <si>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</si>
  <si>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</si>
  <si>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</si>
  <si>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</si>
  <si>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</si>
  <si>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</si>
  <si>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</si>
  <si>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</si>
  <si>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</si>
  <si>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</si>
  <si>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</si>
  <si>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</si>
  <si>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</si>
  <si>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</si>
  <si>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</si>
  <si>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</si>
  <si>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</si>
  <si>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</si>
  <si>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</si>
  <si>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</si>
  <si>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</si>
  <si>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</si>
  <si>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</si>
  <si>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</si>
  <si>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</si>
  <si>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</si>
  <si>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</si>
  <si>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</si>
  <si>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</si>
  <si>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</si>
  <si>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</si>
  <si>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</si>
  <si>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</si>
  <si>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</si>
  <si>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</si>
  <si>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</si>
  <si>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</si>
  <si>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</si>
  <si>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</si>
  <si>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</si>
  <si>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</si>
  <si>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</si>
  <si>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</si>
  <si>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</si>
  <si>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</si>
  <si>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</si>
  <si>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</si>
  <si>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</si>
  <si>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</si>
  <si>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</si>
  <si>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</si>
  <si>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</si>
  <si>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</si>
  <si>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</si>
  <si>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</si>
  <si>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</si>
  <si>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</si>
  <si>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</si>
  <si>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</si>
  <si>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</si>
  <si>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</si>
  <si>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</si>
  <si>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</si>
  <si>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</si>
  <si>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</si>
  <si>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</si>
  <si>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</si>
  <si>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</si>
  <si>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</si>
  <si>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</si>
  <si>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</si>
  <si>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</si>
  <si>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</si>
  <si>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</si>
  <si>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</si>
  <si>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</si>
  <si>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</si>
  <si>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</si>
  <si>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</si>
  <si>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</si>
  <si>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</si>
  <si>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</si>
  <si>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</si>
  <si>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</si>
  <si>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</si>
  <si>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</si>
  <si>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</si>
  <si>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</si>
  <si>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</si>
  <si>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</si>
  <si>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</si>
  <si>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</si>
  <si>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</si>
  <si>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</si>
  <si>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</si>
  <si>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</si>
  <si>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</si>
  <si>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</si>
  <si>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</si>
  <si>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</si>
  <si>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</si>
  <si>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</si>
  <si>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</si>
  <si>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</si>
  <si>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</si>
  <si>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</si>
  <si>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</si>
  <si>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</si>
  <si>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</si>
  <si>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</si>
  <si>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</si>
  <si>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</si>
  <si>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</si>
  <si>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</si>
  <si>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</si>
  <si>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</si>
  <si>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</si>
  <si>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</si>
  <si>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</si>
  <si>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</si>
  <si>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</si>
  <si>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</si>
  <si>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</si>
  <si>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</si>
  <si>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</si>
  <si>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</si>
  <si>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</si>
  <si>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</si>
  <si>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</si>
  <si>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</si>
  <si>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</si>
  <si>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</si>
  <si>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</si>
  <si>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</si>
  <si>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</si>
  <si>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</si>
  <si>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</si>
  <si>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</si>
  <si>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</si>
  <si>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</si>
  <si>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</si>
  <si>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</si>
  <si>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</si>
  <si>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</si>
  <si>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</si>
  <si>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</si>
  <si>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</si>
  <si>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</si>
  <si>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</si>
  <si>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</si>
  <si>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</si>
  <si>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</si>
  <si>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</si>
  <si>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</si>
  <si>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</si>
  <si>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</si>
  <si>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</si>
  <si>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</si>
  <si>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</si>
  <si>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</si>
  <si>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</si>
  <si>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</si>
  <si>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</si>
  <si>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</si>
  <si>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</si>
  <si>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</si>
  <si>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</si>
  <si>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</si>
  <si>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</si>
  <si>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</si>
  <si>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</si>
  <si>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</si>
  <si>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</si>
  <si>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</si>
  <si>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</si>
  <si>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</si>
  <si>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</si>
  <si>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</si>
  <si>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</si>
  <si>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</si>
  <si>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</si>
  <si>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</si>
  <si>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</si>
  <si>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</si>
  <si>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</si>
  <si>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</si>
  <si>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</si>
  <si>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</si>
  <si>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</si>
  <si>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</si>
  <si>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</si>
  <si>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</si>
  <si>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</si>
  <si>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</si>
  <si>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</si>
  <si>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</si>
  <si>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</si>
  <si>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</si>
  <si>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</si>
  <si>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</si>
  <si>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</si>
  <si>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</si>
  <si>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</si>
  <si>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</si>
  <si>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</si>
  <si>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</si>
  <si>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</si>
  <si>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</si>
  <si>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</si>
  <si>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</si>
  <si>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</si>
  <si>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</si>
  <si>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</si>
  <si>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</si>
  <si>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</si>
  <si>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</si>
  <si>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</si>
  <si>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</si>
  <si>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</si>
  <si>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</si>
  <si>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</si>
  <si>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</si>
  <si>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</si>
  <si>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</si>
  <si>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</si>
  <si>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</si>
  <si>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</si>
  <si>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</si>
  <si>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</si>
  <si>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</si>
  <si>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</si>
  <si>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</si>
  <si>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</si>
  <si>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</si>
  <si>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</si>
  <si>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</si>
  <si>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</si>
  <si>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</si>
  <si>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</si>
  <si>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</si>
  <si>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</si>
  <si>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</si>
  <si>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</si>
  <si>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</si>
  <si>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</si>
  <si>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</si>
  <si>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</si>
  <si>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</si>
  <si>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</si>
  <si>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</si>
  <si>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</si>
  <si>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</si>
  <si>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</si>
  <si>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</si>
  <si>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</si>
  <si>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</si>
  <si>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</si>
  <si>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</si>
  <si>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</si>
  <si>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</si>
  <si>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</si>
  <si>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</si>
  <si>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</si>
  <si>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</si>
  <si>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</si>
  <si>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</si>
  <si>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</si>
  <si>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</si>
  <si>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</si>
  <si>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</si>
  <si>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</si>
  <si>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</si>
  <si>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</si>
  <si>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</si>
  <si>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</si>
  <si>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</si>
  <si>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</si>
  <si>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</si>
  <si>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</si>
  <si>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</si>
  <si>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</si>
  <si>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</si>
  <si>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</si>
  <si>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</si>
  <si>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</si>
  <si>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</si>
  <si>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</si>
  <si>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</si>
  <si>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</si>
  <si>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</si>
  <si>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</si>
  <si>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</si>
  <si>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</si>
  <si>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</si>
  <si>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</si>
  <si>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</si>
  <si>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</si>
  <si>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</si>
  <si>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</si>
  <si>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</si>
  <si>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</si>
  <si>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</si>
  <si>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</si>
  <si>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</si>
  <si>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</si>
  <si>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</si>
  <si>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</si>
  <si>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</si>
  <si>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</si>
  <si>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</si>
  <si>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</si>
  <si>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</si>
  <si>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</si>
  <si>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</si>
  <si>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</si>
  <si>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</si>
  <si>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</si>
  <si>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</si>
  <si>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</si>
  <si>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</si>
  <si>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</si>
  <si>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</si>
  <si>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</si>
  <si>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</si>
  <si>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</si>
  <si>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</si>
  <si>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</si>
  <si>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</si>
  <si>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</si>
  <si>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</si>
  <si>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</si>
  <si>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</si>
  <si>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</si>
  <si>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</si>
  <si>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</si>
  <si>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</si>
  <si>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</si>
  <si>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</si>
  <si>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</si>
  <si>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</si>
  <si>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</si>
  <si>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</si>
  <si>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</si>
  <si>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</si>
  <si>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</si>
  <si>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</si>
  <si>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</si>
  <si>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</si>
  <si>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</si>
  <si>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</si>
  <si>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</si>
  <si>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</si>
  <si>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</si>
  <si>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</si>
  <si>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</si>
  <si>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</si>
  <si>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</si>
  <si>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</si>
  <si>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</si>
  <si>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</si>
  <si>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</si>
  <si>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</si>
  <si>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</si>
  <si>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</si>
  <si>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</si>
  <si>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</si>
  <si>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</si>
  <si>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</si>
  <si>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</si>
  <si>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</si>
  <si>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</si>
  <si>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</si>
  <si>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</si>
  <si>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</si>
  <si>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</si>
  <si>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</si>
  <si>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</si>
  <si>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</si>
  <si>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</si>
  <si>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</si>
  <si>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</si>
  <si>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</si>
  <si>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</si>
  <si>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</si>
  <si>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</si>
  <si>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</si>
  <si>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</si>
  <si>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</si>
  <si>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</si>
  <si>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</si>
  <si>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</si>
  <si>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</si>
  <si>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</si>
  <si>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</si>
  <si>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</si>
  <si>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</si>
  <si>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</si>
  <si>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</si>
  <si>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</si>
  <si>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</si>
  <si>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</si>
  <si>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</si>
  <si>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</si>
  <si>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</si>
  <si>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</si>
  <si>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</si>
  <si>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</si>
  <si>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</si>
  <si>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</si>
  <si>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</si>
  <si>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</si>
  <si>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</si>
  <si>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</si>
  <si>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</si>
  <si>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</si>
  <si>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</si>
  <si>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</si>
  <si>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</si>
  <si>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</si>
  <si>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</si>
  <si>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</si>
  <si>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</si>
  <si>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</si>
  <si>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</si>
  <si>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</si>
  <si>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</si>
  <si>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</si>
  <si>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</si>
  <si>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</si>
  <si>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</si>
  <si>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</si>
  <si>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</si>
  <si>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</si>
  <si>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</si>
  <si>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</si>
  <si>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</si>
  <si>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</si>
  <si>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</si>
  <si>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</si>
  <si>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</si>
  <si>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</si>
  <si>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</si>
  <si>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</si>
  <si>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</si>
  <si>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</si>
  <si>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</si>
  <si>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</si>
  <si>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</si>
  <si>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</si>
  <si>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</si>
  <si>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</si>
  <si>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</si>
  <si>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</si>
  <si>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</si>
  <si>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</si>
  <si>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</si>
  <si>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</si>
  <si>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</si>
  <si>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</si>
  <si>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</si>
  <si>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</si>
  <si>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</si>
  <si>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</si>
  <si>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</si>
  <si>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</si>
  <si>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</si>
  <si>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</si>
  <si>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</si>
  <si>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</si>
  <si>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</si>
  <si>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</si>
  <si>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</si>
  <si>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</si>
  <si>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</si>
  <si>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</si>
  <si>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</si>
  <si>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</si>
  <si>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</si>
  <si>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</si>
  <si>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</si>
  <si>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</si>
  <si>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</si>
  <si>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</si>
  <si>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</si>
  <si>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</si>
  <si>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</si>
  <si>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</si>
  <si>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</si>
  <si>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</si>
  <si>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</si>
  <si>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</si>
  <si>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</si>
  <si>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</si>
  <si>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</si>
  <si>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</si>
  <si>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</si>
  <si>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</si>
  <si>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</si>
  <si>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</si>
  <si>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</si>
  <si>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</si>
  <si>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</si>
  <si>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</si>
  <si>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</si>
  <si>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</si>
  <si>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</si>
  <si>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</si>
  <si>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</si>
  <si>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</si>
  <si>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</si>
  <si>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</si>
  <si>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</si>
  <si>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</si>
  <si>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</si>
  <si>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</si>
  <si>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</si>
  <si>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</si>
  <si>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</si>
  <si>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</si>
  <si>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</si>
  <si>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</si>
  <si>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</si>
  <si>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</si>
  <si>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</si>
  <si>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</si>
  <si>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</si>
  <si>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</si>
  <si>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</si>
  <si>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</si>
  <si>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</si>
  <si>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</si>
  <si>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</si>
  <si>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</si>
  <si>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</si>
  <si>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</si>
  <si>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</si>
  <si>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</si>
  <si>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</si>
  <si>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</si>
  <si>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</si>
  <si>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</si>
  <si>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</si>
  <si>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</si>
  <si>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</si>
  <si>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</si>
  <si>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</si>
  <si>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</si>
  <si>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</si>
  <si>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</si>
  <si>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</si>
  <si>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</si>
  <si>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</si>
  <si>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</si>
  <si>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</si>
  <si>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</si>
  <si>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</si>
  <si>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</si>
  <si>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</si>
  <si>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</si>
  <si>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</si>
  <si>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</si>
  <si>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</si>
  <si>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</si>
  <si>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</si>
  <si>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</si>
  <si>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</si>
  <si>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</si>
  <si>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</si>
  <si>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</si>
  <si>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</si>
  <si>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</si>
  <si>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</si>
  <si>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</si>
  <si>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</si>
  <si>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</si>
  <si>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</si>
  <si>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</si>
  <si>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</si>
  <si>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</si>
  <si>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</si>
  <si>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</si>
  <si>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</si>
  <si>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</si>
  <si>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</si>
  <si>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</si>
  <si>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</si>
  <si>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</si>
  <si>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</si>
  <si>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</si>
  <si>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</si>
  <si>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</si>
  <si>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</si>
  <si>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</si>
  <si>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</si>
  <si>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</si>
  <si>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</si>
  <si>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</si>
  <si>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</si>
  <si>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</si>
  <si>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</si>
  <si>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</si>
  <si>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</si>
  <si>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</si>
  <si>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</si>
  <si>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</si>
  <si>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</si>
  <si>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</si>
  <si>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</si>
  <si>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</si>
  <si>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</si>
  <si>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</si>
  <si>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</si>
  <si>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</si>
  <si>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</si>
  <si>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</si>
  <si>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</si>
  <si>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</si>
  <si>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</si>
  <si>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</si>
  <si>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</si>
  <si>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</si>
  <si>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</si>
  <si>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</si>
  <si>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</si>
  <si>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</si>
  <si>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</si>
  <si>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</si>
  <si>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</si>
  <si>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</si>
  <si>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</si>
  <si>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</si>
  <si>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</si>
  <si>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</si>
  <si>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</si>
  <si>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</si>
  <si>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</si>
  <si>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</si>
  <si>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</si>
  <si>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</si>
  <si>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</si>
  <si>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</si>
  <si>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</si>
  <si>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</si>
  <si>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</si>
  <si>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</si>
  <si>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</si>
  <si>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</si>
  <si>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</si>
  <si>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</si>
  <si>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</si>
  <si>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</si>
  <si>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</si>
  <si>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</si>
  <si>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</si>
  <si>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</si>
  <si>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</si>
  <si>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</si>
  <si>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</si>
  <si>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</si>
  <si>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</si>
  <si>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</si>
  <si>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</si>
  <si>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</si>
  <si>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</si>
  <si>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</si>
  <si>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</si>
  <si>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</si>
  <si>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</si>
  <si>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</si>
  <si>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</si>
  <si>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</si>
  <si>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</si>
  <si>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</si>
  <si>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</si>
  <si>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</si>
  <si>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</si>
  <si>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</si>
  <si>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</si>
  <si>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</si>
  <si>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</si>
  <si>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</si>
  <si>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</si>
  <si>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</si>
  <si>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</si>
  <si>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</si>
  <si>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</si>
  <si>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</si>
  <si>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</si>
  <si>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</si>
  <si>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</si>
  <si>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</si>
  <si>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</si>
  <si>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</si>
  <si>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</si>
  <si>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</si>
  <si>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</si>
  <si>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</si>
  <si>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</si>
  <si>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</si>
  <si>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</si>
  <si>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</si>
  <si>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</si>
  <si>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</si>
  <si>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</si>
  <si>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</si>
  <si>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</si>
  <si>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</si>
  <si>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</si>
  <si>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</si>
  <si>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</si>
  <si>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</si>
  <si>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</si>
  <si>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</si>
  <si>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</si>
  <si>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</si>
  <si>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</si>
  <si>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</si>
  <si>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</si>
  <si>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</si>
  <si>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</si>
  <si>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</si>
  <si>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</si>
  <si>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</si>
  <si>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</si>
  <si>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</si>
  <si>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</si>
  <si>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</si>
  <si>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</si>
  <si>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</si>
  <si>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</si>
  <si>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</si>
  <si>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</si>
  <si>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</si>
  <si>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</si>
  <si>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</si>
  <si>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</si>
  <si>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</si>
  <si>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</si>
  <si>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</si>
  <si>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</si>
  <si>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</si>
  <si>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</si>
  <si>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</si>
  <si>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</si>
  <si>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</si>
  <si>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</si>
  <si>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</si>
  <si>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</si>
  <si>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</si>
  <si>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</si>
  <si>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</si>
  <si>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</si>
  <si>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</si>
  <si>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</si>
  <si>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</si>
  <si>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</si>
  <si>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</si>
  <si>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</si>
  <si>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</si>
  <si>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</si>
  <si>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</si>
  <si>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</si>
  <si>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</si>
  <si>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</si>
  <si>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</si>
  <si>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</si>
  <si>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</si>
  <si>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</si>
  <si>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</si>
  <si>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</si>
  <si>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</si>
  <si>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</si>
  <si>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</si>
  <si>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</si>
  <si>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</si>
  <si>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</si>
  <si>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</si>
  <si>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</si>
  <si>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</si>
  <si>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</si>
  <si>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</si>
  <si>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</si>
  <si>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</si>
  <si>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</si>
  <si>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</si>
  <si>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</si>
  <si>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</si>
  <si>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</si>
  <si>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</si>
  <si>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</si>
  <si>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</si>
  <si>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</si>
  <si>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</si>
  <si>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</si>
  <si>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</si>
  <si>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</si>
  <si>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</si>
  <si>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</si>
  <si>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</si>
  <si>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</si>
  <si>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</si>
  <si>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</si>
  <si>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</si>
  <si>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</si>
  <si>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</si>
  <si>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</si>
  <si>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</si>
  <si>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</si>
  <si>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</si>
  <si>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</si>
  <si>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</si>
  <si>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</si>
  <si>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</si>
  <si>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</si>
  <si>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</si>
  <si>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</si>
  <si>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</si>
  <si>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</si>
  <si>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</si>
  <si>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</si>
  <si>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</si>
  <si>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</si>
  <si>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</si>
  <si>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</si>
  <si>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</si>
  <si>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</si>
  <si>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</si>
  <si>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</si>
  <si>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</si>
  <si>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</si>
  <si>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</si>
  <si>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</si>
  <si>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</si>
  <si>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</si>
  <si>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</si>
  <si>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</si>
  <si>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</si>
  <si>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</si>
  <si>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</si>
  <si>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</si>
  <si>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</si>
  <si>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</si>
  <si>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</si>
  <si>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</si>
  <si>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</si>
  <si>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</si>
  <si>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</si>
  <si>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</si>
  <si>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</si>
  <si>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</si>
  <si>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</si>
  <si>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</si>
  <si>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</si>
  <si>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</si>
  <si>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</si>
  <si>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</si>
  <si>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</si>
  <si>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</si>
  <si>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</si>
  <si>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</si>
  <si>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</si>
  <si>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</si>
  <si>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</si>
  <si>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</si>
  <si>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</si>
  <si>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</si>
  <si>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</si>
  <si>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</si>
  <si>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</si>
  <si>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</si>
  <si>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</si>
  <si>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</si>
  <si>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</si>
  <si>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</si>
  <si>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</si>
  <si>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</si>
  <si>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</si>
  <si>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</si>
  <si>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</si>
  <si>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</si>
  <si>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</si>
  <si>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</si>
  <si>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</si>
  <si>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</si>
  <si>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</si>
  <si>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</si>
  <si>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</si>
  <si>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</si>
  <si>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</si>
  <si>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</si>
  <si>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</si>
  <si>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</si>
  <si>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</si>
  <si>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</si>
  <si>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</si>
  <si>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</si>
  <si>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</si>
  <si>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</si>
  <si>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</si>
  <si>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</si>
  <si>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</si>
  <si>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</si>
  <si>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</si>
  <si>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</si>
  <si>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</si>
  <si>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</si>
  <si>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</si>
  <si>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</si>
  <si>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</si>
  <si>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</si>
  <si>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</si>
  <si>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</si>
  <si>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</si>
  <si>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</si>
  <si>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</si>
  <si>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</si>
  <si>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</si>
  <si>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</si>
  <si>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</si>
  <si>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</si>
  <si>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</si>
  <si>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</si>
  <si>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</si>
  <si>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</si>
  <si>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</si>
  <si>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</si>
  <si>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</si>
  <si>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</si>
  <si>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</si>
  <si>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</si>
  <si>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</si>
  <si>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</si>
  <si>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</si>
  <si>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</si>
  <si>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</si>
  <si>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</si>
  <si>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</si>
  <si>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</si>
  <si>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</si>
  <si>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</si>
  <si>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</si>
  <si>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</si>
  <si>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</si>
  <si>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</si>
  <si>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</si>
  <si>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</si>
  <si>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</si>
  <si>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</si>
  <si>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</si>
  <si>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</si>
  <si>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</si>
  <si>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</si>
  <si>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</si>
  <si>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</si>
  <si>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</si>
  <si>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</si>
  <si>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</si>
  <si>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</si>
  <si>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</si>
  <si>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</si>
  <si>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</si>
  <si>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</si>
  <si>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</si>
  <si>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</si>
  <si>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</si>
  <si>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</si>
  <si>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</si>
  <si>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</si>
  <si>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</si>
  <si>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</si>
  <si>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</si>
  <si>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</si>
  <si>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</si>
  <si>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</si>
  <si>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</si>
  <si>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</si>
  <si>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</si>
  <si>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</si>
  <si>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</si>
  <si>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</si>
  <si>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</si>
  <si>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</si>
  <si>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</si>
  <si>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</si>
  <si>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</si>
  <si>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</si>
  <si>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</si>
  <si>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</si>
  <si>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</si>
  <si>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</si>
  <si>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</si>
  <si>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</si>
  <si>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</si>
  <si>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</si>
  <si>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</si>
  <si>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</si>
  <si>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</si>
  <si>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</si>
  <si>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</si>
  <si>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</si>
  <si>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</si>
  <si>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</si>
  <si>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</si>
  <si>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</si>
  <si>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</si>
  <si>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</si>
  <si>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</si>
  <si>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</si>
  <si>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</si>
  <si>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</si>
  <si>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</si>
  <si>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</si>
  <si>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</si>
  <si>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</si>
  <si>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</si>
  <si>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</si>
  <si>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</si>
  <si>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</si>
  <si>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</si>
  <si>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</si>
  <si>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</si>
  <si>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</si>
  <si>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</si>
  <si>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</si>
  <si>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</si>
  <si>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</si>
  <si>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</si>
  <si>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</si>
  <si>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</si>
  <si>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</si>
  <si>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</si>
  <si>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</si>
  <si>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</si>
  <si>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</si>
  <si>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</si>
  <si>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</si>
  <si>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</si>
  <si>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</si>
  <si>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</si>
  <si>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</si>
  <si>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</si>
  <si>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</si>
  <si>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</si>
  <si>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</si>
  <si>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</si>
  <si>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</si>
  <si>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</si>
  <si>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</si>
  <si>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</si>
  <si>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</si>
  <si>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</si>
  <si>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</si>
  <si>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</si>
  <si>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</si>
  <si>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</si>
  <si>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</si>
  <si>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</si>
  <si>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</si>
  <si>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</si>
  <si>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</si>
  <si>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</si>
  <si>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</si>
  <si>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</si>
  <si>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</si>
  <si>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</si>
  <si>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</si>
  <si>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</si>
  <si>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</si>
  <si>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</si>
  <si>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</si>
  <si>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</si>
  <si>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</si>
  <si>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</si>
  <si>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</si>
  <si>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</si>
  <si>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</si>
  <si>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</si>
  <si>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</si>
  <si>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</si>
  <si>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</si>
  <si>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</si>
  <si>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</si>
  <si>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</si>
  <si>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</si>
  <si>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</si>
  <si>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</si>
  <si>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</si>
  <si>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</si>
  <si>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</si>
  <si>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</si>
  <si>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</si>
  <si>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</si>
  <si>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</si>
  <si>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</si>
  <si>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</si>
  <si>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</si>
  <si>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</si>
  <si>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</si>
  <si>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</si>
  <si>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</si>
  <si>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</si>
  <si>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</si>
  <si>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</si>
  <si>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</si>
  <si>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</si>
  <si>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</si>
  <si>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</si>
  <si>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</si>
  <si>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</si>
  <si>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</si>
  <si>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</si>
  <si>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</si>
  <si>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</si>
  <si>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</si>
  <si>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</si>
  <si>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</si>
  <si>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</si>
  <si>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</si>
  <si>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</si>
  <si>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</si>
  <si>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</si>
  <si>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</si>
  <si>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</si>
  <si>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</si>
  <si>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</si>
  <si>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</si>
  <si>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</si>
  <si>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</si>
  <si>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</si>
  <si>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</si>
  <si>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</si>
  <si>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</si>
  <si>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</si>
  <si>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</si>
  <si>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</si>
  <si>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</si>
  <si>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</si>
  <si>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</si>
  <si>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</si>
  <si>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</si>
  <si>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</si>
  <si>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</si>
  <si>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</si>
  <si>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</si>
  <si>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</si>
  <si>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</si>
  <si>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</si>
  <si>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</si>
  <si>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</si>
  <si>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</si>
  <si>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</si>
  <si>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</si>
  <si>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</si>
  <si>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</si>
  <si>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</si>
  <si>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</si>
  <si>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</si>
  <si>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</si>
  <si>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</si>
  <si>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</si>
  <si>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</si>
  <si>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</si>
  <si>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</si>
  <si>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</si>
  <si>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</si>
  <si>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</si>
  <si>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</si>
  <si>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</si>
  <si>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</si>
  <si>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</si>
  <si>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</si>
  <si>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</si>
  <si>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</si>
  <si>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</si>
  <si>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</si>
  <si>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</si>
  <si>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</si>
  <si>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</si>
  <si>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</si>
  <si>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</si>
  <si>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</si>
  <si>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</si>
  <si>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</si>
  <si>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</si>
  <si>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</si>
  <si>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</si>
  <si>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</si>
  <si>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</si>
  <si>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</si>
  <si>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</si>
  <si>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</si>
  <si>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</si>
  <si>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</si>
  <si>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</si>
  <si>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</si>
  <si>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</si>
  <si>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</si>
  <si>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</si>
  <si>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</si>
  <si>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</si>
  <si>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</si>
  <si>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</si>
  <si>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</si>
  <si>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</si>
  <si>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</si>
  <si>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</si>
  <si>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</si>
  <si>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</si>
  <si>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</si>
  <si>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</si>
  <si>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</si>
  <si>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</si>
  <si>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</si>
  <si>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</si>
  <si>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</si>
  <si>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</si>
  <si>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</si>
  <si>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</si>
  <si>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</si>
  <si>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</si>
  <si>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</si>
  <si>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</si>
  <si>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</si>
  <si>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</si>
  <si>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</si>
  <si>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</si>
  <si>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</si>
  <si>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</si>
  <si>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</si>
  <si>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</si>
  <si>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</si>
  <si>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</si>
  <si>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</si>
  <si>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</si>
  <si>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</si>
  <si>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</si>
  <si>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</si>
  <si>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</si>
  <si>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</si>
  <si>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</si>
  <si>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</si>
  <si>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</si>
  <si>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</si>
  <si>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</si>
  <si>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</si>
  <si>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</si>
  <si>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</si>
  <si>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</si>
  <si>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</si>
  <si>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</si>
  <si>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</si>
  <si>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</si>
  <si>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</si>
  <si>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</si>
  <si>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</si>
  <si>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</si>
  <si>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</si>
  <si>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</si>
  <si>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</si>
  <si>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</si>
  <si>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</si>
  <si>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</si>
  <si>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</si>
  <si>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</si>
  <si>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</si>
  <si>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</si>
  <si>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</si>
  <si>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</si>
  <si>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</si>
  <si>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</si>
  <si>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</si>
  <si>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</si>
  <si>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</si>
  <si>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</si>
  <si>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</si>
  <si>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</si>
  <si>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</si>
  <si>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</si>
  <si>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</si>
  <si>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</si>
  <si>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</si>
  <si>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</si>
  <si>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</si>
  <si>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</si>
  <si>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</si>
  <si>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</si>
  <si>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</si>
  <si>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</si>
  <si>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</si>
  <si>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</si>
  <si>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</si>
  <si>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</si>
  <si>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</si>
  <si>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</si>
  <si>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</si>
  <si>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</si>
  <si>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</si>
  <si>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</si>
  <si>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</si>
  <si>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</si>
  <si>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</si>
  <si>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</si>
  <si>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</si>
  <si>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</si>
  <si>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</si>
  <si>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</si>
  <si>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</si>
  <si>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</si>
  <si>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</si>
  <si>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</si>
  <si>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</si>
  <si>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</si>
  <si>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</si>
  <si>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</si>
  <si>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</si>
  <si>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</si>
  <si>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</si>
  <si>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</si>
  <si>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</si>
  <si>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</si>
  <si>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</si>
  <si>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</si>
  <si>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</si>
  <si>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</si>
  <si>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</si>
  <si>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</si>
  <si>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</si>
  <si>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</si>
  <si>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</si>
  <si>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</si>
  <si>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</si>
  <si>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</si>
  <si>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</si>
  <si>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</si>
  <si>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</si>
  <si>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</si>
  <si>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</si>
  <si>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</si>
  <si>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</si>
  <si>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</si>
  <si>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</si>
  <si>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</si>
  <si>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</si>
  <si>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</si>
  <si>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</si>
  <si>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</si>
  <si>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</si>
  <si>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</si>
  <si>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</si>
  <si>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</si>
  <si>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</si>
  <si>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</si>
  <si>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</si>
  <si>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</si>
  <si>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</si>
  <si>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</si>
  <si>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</si>
  <si>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</si>
  <si>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</si>
  <si>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</si>
  <si>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</si>
  <si>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</si>
  <si>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</si>
  <si>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</si>
  <si>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</si>
  <si>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</si>
  <si>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</si>
  <si>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</si>
  <si>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</si>
  <si>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</si>
  <si>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</si>
  <si>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</si>
  <si>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</si>
  <si>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</si>
  <si>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</si>
  <si>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</si>
  <si>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</si>
  <si>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</si>
  <si>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</si>
  <si>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</si>
  <si>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</si>
  <si>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</si>
  <si>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</si>
  <si>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</si>
  <si>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</si>
  <si>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</si>
  <si>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</si>
  <si>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</si>
  <si>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</si>
  <si>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</si>
  <si>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</si>
  <si>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</si>
  <si>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</si>
  <si>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</si>
  <si>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</si>
  <si>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</si>
  <si>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</si>
  <si>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</si>
  <si>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</si>
  <si>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</si>
  <si>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</si>
  <si>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</si>
  <si>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</si>
  <si>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</si>
  <si>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</si>
  <si>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</si>
  <si>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</si>
  <si>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</si>
  <si>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</si>
  <si>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</si>
  <si>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</si>
  <si>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</si>
  <si>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</si>
  <si>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</si>
  <si>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</si>
  <si>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</si>
  <si>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</si>
  <si>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</si>
  <si>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</si>
  <si>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</si>
  <si>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</si>
  <si>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</si>
  <si>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</si>
  <si>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</si>
  <si>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</si>
  <si>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</si>
  <si>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</si>
  <si>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</si>
  <si>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</si>
  <si>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</si>
  <si>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</si>
  <si>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</si>
  <si>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</si>
  <si>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</si>
  <si>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</si>
  <si>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</si>
  <si>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</si>
  <si>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</si>
  <si>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</si>
  <si>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</si>
  <si>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</si>
  <si>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</si>
  <si>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</si>
  <si>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</si>
  <si>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</si>
  <si>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</si>
  <si>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</si>
  <si>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</si>
  <si>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</si>
  <si>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</si>
  <si>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</si>
  <si>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</si>
  <si>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</si>
  <si>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</si>
  <si>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</si>
  <si>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</si>
  <si>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</si>
  <si>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</si>
  <si>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</si>
  <si>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</si>
  <si>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</si>
  <si>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</si>
  <si>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</si>
  <si>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</si>
  <si>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</si>
  <si>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</si>
  <si>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</si>
  <si>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</si>
  <si>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</si>
  <si>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</si>
  <si>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</si>
  <si>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</si>
  <si>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</si>
  <si>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</si>
  <si>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</si>
  <si>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</si>
  <si>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</si>
  <si>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</si>
  <si>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</si>
  <si>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</si>
  <si>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</si>
  <si>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</si>
  <si>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</si>
  <si>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</si>
  <si>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</si>
  <si>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</si>
  <si>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</si>
  <si>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</si>
  <si>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</si>
  <si>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</si>
  <si>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</si>
  <si>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</si>
  <si>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</si>
  <si>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</si>
  <si>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</si>
  <si>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</si>
  <si>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</si>
  <si>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</si>
  <si>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</si>
  <si>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</si>
  <si>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</si>
  <si>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</si>
  <si>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</si>
  <si>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</si>
  <si>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</si>
  <si>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</si>
  <si>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</si>
  <si>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</si>
  <si>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</si>
  <si>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</si>
  <si>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</si>
  <si>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</si>
  <si>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</si>
  <si>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</si>
  <si>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</si>
  <si>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</si>
  <si>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</si>
  <si>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</si>
  <si>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</si>
  <si>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</si>
  <si>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</si>
  <si>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</si>
  <si>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</si>
  <si>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</si>
  <si>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</si>
  <si>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</si>
  <si>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</si>
  <si>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</si>
  <si>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</si>
  <si>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</si>
  <si>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</si>
  <si>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</si>
  <si>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</si>
  <si>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</si>
  <si>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</si>
  <si>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</si>
  <si>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</si>
  <si>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</si>
  <si>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</si>
  <si>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</si>
  <si>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</si>
  <si>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</si>
  <si>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</si>
  <si>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</si>
  <si>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</si>
  <si>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</si>
  <si>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</si>
  <si>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</si>
  <si>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</si>
  <si>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</si>
  <si>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</si>
  <si>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</si>
  <si>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</si>
  <si>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</si>
  <si>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</si>
  <si>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</si>
  <si>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</si>
  <si>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</si>
  <si>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</si>
  <si>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</si>
  <si>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</si>
  <si>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</si>
  <si>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</si>
  <si>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</si>
  <si>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</si>
  <si>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</si>
  <si>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</si>
  <si>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</si>
  <si>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</si>
  <si>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</si>
  <si>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</si>
  <si>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</si>
  <si>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</si>
  <si>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</si>
  <si>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</si>
  <si>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</si>
  <si>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</si>
  <si>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</si>
  <si>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</si>
  <si>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</si>
  <si>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</si>
  <si>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</si>
  <si>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</si>
  <si>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</si>
  <si>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</si>
  <si>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</si>
  <si>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</si>
  <si>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</si>
  <si>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</si>
  <si>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</si>
  <si>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</si>
  <si>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</si>
  <si>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</si>
  <si>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</si>
  <si>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</si>
  <si>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</si>
  <si>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</si>
  <si>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</si>
  <si>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</si>
  <si>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</si>
  <si>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</si>
  <si>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</si>
  <si>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</si>
  <si>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</si>
  <si>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</si>
  <si>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</si>
  <si>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</si>
  <si>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</si>
  <si>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</si>
  <si>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</si>
  <si>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</si>
  <si>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</si>
  <si>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</si>
  <si>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</si>
  <si>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</si>
  <si>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</si>
  <si>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</si>
  <si>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</si>
  <si>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</si>
  <si>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</si>
  <si>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</si>
  <si>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</si>
  <si>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</si>
  <si>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</si>
  <si>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</si>
  <si>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</si>
  <si>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</si>
  <si>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</si>
  <si>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</si>
  <si>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</si>
  <si>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</si>
  <si>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</si>
  <si>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</si>
  <si>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</si>
  <si>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</si>
  <si>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</si>
  <si>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</si>
  <si>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</si>
  <si>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</si>
  <si>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</si>
  <si>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</si>
  <si>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</si>
  <si>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</si>
  <si>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</si>
  <si>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</si>
  <si>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</si>
  <si>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</si>
  <si>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</si>
  <si>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</si>
  <si>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</si>
  <si>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</si>
  <si>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</si>
  <si>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</si>
  <si>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</si>
  <si>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</si>
  <si>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</si>
  <si>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</si>
  <si>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</si>
  <si>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</si>
  <si>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</si>
  <si>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</si>
  <si>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</si>
  <si>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</si>
  <si>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</si>
  <si>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</si>
  <si>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</si>
  <si>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</si>
  <si>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</si>
  <si>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</si>
  <si>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</si>
  <si>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</si>
  <si>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</si>
  <si>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</si>
  <si>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</si>
  <si>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</si>
  <si>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</si>
  <si>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</si>
  <si>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</si>
  <si>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</si>
  <si>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</si>
  <si>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</si>
  <si>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</si>
  <si>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</si>
  <si>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</si>
  <si>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</si>
  <si>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</si>
  <si>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</si>
  <si>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</si>
  <si>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</si>
  <si>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</si>
  <si>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</si>
  <si>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</si>
  <si>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</si>
  <si>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</si>
  <si>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</si>
  <si>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</si>
  <si>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</si>
  <si>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</si>
  <si>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</si>
  <si>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</si>
  <si>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</si>
  <si>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</si>
  <si>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</si>
  <si>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</si>
  <si>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</si>
  <si>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</si>
  <si>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</si>
  <si>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</si>
  <si>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</si>
  <si>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</si>
  <si>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</si>
  <si>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</si>
  <si>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</si>
  <si>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</si>
  <si>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</si>
  <si>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</si>
  <si>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</si>
  <si>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</si>
  <si>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</si>
  <si>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</si>
  <si>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</si>
  <si>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</si>
  <si>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</si>
  <si>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</si>
  <si>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</si>
  <si>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</si>
  <si>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</si>
  <si>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</si>
  <si>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</si>
  <si>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</si>
  <si>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</si>
  <si>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</si>
  <si>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</si>
  <si>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</si>
  <si>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</si>
  <si>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</si>
  <si>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</si>
  <si>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</si>
  <si>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</si>
  <si>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</si>
  <si>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</si>
  <si>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</si>
  <si>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</si>
  <si>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</si>
  <si>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</si>
  <si>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</si>
  <si>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</si>
  <si>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</si>
  <si>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</si>
  <si>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</si>
  <si>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</si>
  <si>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</si>
  <si>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</si>
  <si>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</si>
  <si>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</si>
  <si>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</si>
  <si>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</si>
  <si>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</si>
  <si>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</si>
  <si>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</si>
  <si>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</si>
  <si>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</si>
  <si>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</si>
  <si>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</si>
  <si>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</si>
  <si>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</si>
  <si>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</si>
  <si>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</si>
  <si>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</si>
  <si>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</si>
  <si>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</si>
  <si>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</si>
  <si>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</si>
  <si>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</si>
  <si>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</si>
  <si>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</si>
  <si>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</si>
  <si>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</si>
  <si>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</si>
  <si>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</si>
  <si>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</si>
  <si>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</si>
  <si>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</si>
  <si>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</si>
  <si>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</si>
  <si>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</si>
  <si>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</si>
  <si>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</si>
  <si>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</si>
  <si>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</si>
  <si>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</si>
  <si>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</si>
  <si>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</si>
  <si>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</si>
  <si>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</si>
  <si>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</si>
  <si>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</si>
  <si>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</si>
  <si>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</si>
  <si>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</si>
  <si>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</si>
  <si>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</si>
  <si>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</si>
  <si>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</si>
  <si>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</si>
  <si>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</si>
  <si>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</si>
  <si>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</si>
  <si>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</si>
  <si>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</si>
  <si>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</si>
  <si>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</si>
  <si>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</si>
  <si>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</si>
  <si>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</si>
  <si>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</si>
  <si>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</si>
  <si>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</si>
  <si>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</si>
  <si>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</si>
  <si>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</si>
  <si>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</si>
  <si>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</si>
  <si>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</si>
  <si>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</si>
  <si>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</si>
  <si>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</si>
  <si>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</si>
  <si>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</si>
  <si>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</si>
  <si>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</si>
  <si>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</si>
  <si>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</si>
  <si>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</si>
  <si>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</si>
  <si>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</si>
  <si>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</si>
  <si>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</si>
  <si>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</si>
  <si>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</si>
  <si>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</si>
  <si>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</si>
  <si>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</si>
  <si>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</si>
  <si>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</si>
  <si>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</si>
  <si>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</si>
  <si>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</si>
  <si>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</si>
  <si>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</si>
  <si>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</si>
  <si>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</si>
  <si>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</si>
  <si>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</si>
  <si>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</si>
  <si>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</si>
  <si>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</si>
  <si>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</si>
  <si>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</si>
  <si>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</si>
  <si>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</si>
  <si>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</si>
  <si>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</si>
  <si>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</si>
  <si>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</si>
  <si>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</si>
  <si>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</si>
  <si>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</si>
  <si>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</si>
  <si>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</si>
  <si>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</si>
  <si>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</si>
  <si>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</si>
  <si>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</si>
  <si>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</si>
  <si>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</si>
  <si>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</si>
  <si>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</si>
  <si>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</si>
  <si>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</si>
  <si>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</si>
  <si>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</si>
  <si>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</si>
  <si>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</si>
  <si>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</si>
  <si>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</si>
  <si>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</si>
  <si>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</si>
  <si>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</si>
  <si>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</si>
  <si>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</si>
  <si>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</si>
  <si>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</si>
  <si>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</si>
  <si>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</si>
  <si>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</si>
  <si>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</si>
  <si>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</si>
  <si>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</si>
  <si>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</si>
  <si>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</si>
  <si>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</si>
  <si>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</si>
  <si>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</si>
  <si>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</si>
  <si>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</si>
  <si>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</si>
  <si>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</si>
  <si>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</si>
  <si>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</si>
  <si>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</si>
  <si>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</si>
  <si>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</si>
  <si>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</si>
  <si>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</si>
  <si>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</si>
  <si>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</si>
  <si>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</si>
  <si>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</si>
  <si>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</si>
  <si>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</si>
  <si>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</si>
  <si>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</si>
  <si>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</si>
  <si>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</si>
  <si>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</si>
  <si>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</si>
  <si>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</si>
  <si>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</si>
  <si>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</si>
  <si>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</si>
  <si>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</si>
  <si>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</si>
  <si>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</si>
  <si>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</si>
  <si>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</si>
  <si>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</si>
  <si>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</si>
  <si>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</si>
  <si>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</si>
  <si>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</si>
  <si>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</si>
  <si>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</si>
  <si>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</si>
  <si>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</si>
  <si>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</si>
  <si>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</si>
  <si>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</si>
  <si>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</si>
  <si>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</si>
  <si>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</si>
  <si>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</si>
  <si>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</si>
  <si>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</si>
  <si>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</si>
  <si>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</si>
  <si>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</si>
  <si>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</si>
  <si>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</si>
  <si>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</si>
  <si>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</si>
  <si>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</si>
  <si>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</si>
  <si>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</si>
  <si>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</si>
  <si>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</si>
  <si>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</si>
  <si>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</si>
  <si>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</si>
  <si>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</si>
  <si>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</si>
  <si>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</si>
  <si>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</si>
  <si>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</si>
  <si>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</si>
  <si>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</si>
  <si>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</si>
  <si>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</si>
  <si>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</si>
  <si>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</si>
  <si>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</si>
  <si>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</si>
  <si>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</si>
  <si>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</si>
  <si>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</si>
  <si>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</si>
  <si>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</si>
  <si>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</si>
  <si>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</si>
  <si>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</si>
  <si>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</si>
  <si>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</si>
  <si>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</si>
  <si>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</si>
  <si>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</si>
  <si>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</si>
  <si>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</si>
  <si>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</si>
  <si>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</si>
  <si>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</si>
  <si>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</si>
  <si>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</si>
  <si>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</si>
  <si>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</si>
  <si>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</si>
  <si>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</si>
  <si>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</si>
  <si>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</si>
  <si>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</si>
  <si>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</si>
  <si>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</si>
  <si>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</si>
  <si>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</si>
  <si>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</si>
  <si>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</si>
  <si>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</si>
  <si>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</si>
  <si>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</si>
  <si>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</si>
  <si>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</si>
  <si>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</si>
  <si>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</si>
  <si>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</si>
  <si>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</si>
  <si>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</si>
  <si>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</si>
  <si>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</si>
  <si>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</si>
  <si>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</si>
  <si>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</si>
  <si>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</si>
  <si>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</si>
  <si>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</si>
  <si>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</si>
  <si>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</si>
  <si>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</si>
  <si>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</si>
  <si>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</si>
  <si>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</si>
  <si>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</si>
  <si>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</si>
  <si>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</si>
  <si>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</si>
  <si>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</si>
  <si>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</si>
  <si>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</si>
  <si>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</si>
  <si>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</si>
  <si>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</si>
  <si>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</si>
  <si>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</si>
  <si>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</si>
  <si>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</si>
  <si>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</si>
  <si>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</si>
  <si>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</si>
  <si>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</si>
  <si>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</si>
  <si>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</si>
  <si>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</si>
  <si>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</si>
  <si>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</si>
  <si>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</si>
  <si>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</si>
  <si>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</si>
  <si>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</si>
  <si>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</si>
  <si>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</si>
  <si>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</si>
  <si>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</si>
  <si>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</si>
  <si>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</si>
  <si>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</si>
  <si>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</si>
  <si>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</si>
  <si>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</si>
  <si>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</si>
  <si>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</si>
  <si>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</si>
  <si>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</si>
  <si>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</si>
  <si>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</si>
  <si>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</si>
  <si>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</si>
  <si>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</si>
  <si>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</si>
  <si>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</si>
  <si>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</si>
  <si>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</si>
  <si>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</si>
  <si>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</si>
  <si>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</si>
  <si>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</si>
  <si>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</si>
  <si>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</si>
  <si>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</si>
  <si>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</si>
  <si>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</si>
  <si>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</si>
  <si>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</si>
  <si>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</si>
  <si>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</si>
  <si>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</si>
  <si>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</si>
  <si>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</si>
  <si>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</si>
  <si>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</si>
  <si>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</si>
  <si>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</si>
  <si>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</si>
  <si>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</si>
  <si>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</si>
  <si>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</si>
  <si>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</si>
  <si>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</si>
  <si>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</si>
  <si>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</si>
  <si>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</si>
  <si>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</si>
  <si>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</si>
  <si>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</si>
  <si>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</si>
  <si>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</si>
  <si>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</si>
  <si>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</si>
  <si>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</si>
  <si>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</si>
  <si>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</si>
  <si>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</si>
  <si>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</si>
  <si>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</si>
  <si>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</si>
  <si>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</si>
  <si>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</si>
  <si>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</si>
  <si>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</si>
  <si>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</si>
  <si>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</si>
  <si>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</si>
  <si>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</si>
  <si>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</si>
  <si>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</si>
  <si>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</si>
  <si>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</si>
  <si>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</si>
  <si>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</si>
  <si>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</si>
  <si>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</si>
  <si>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</si>
  <si>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</si>
  <si>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</si>
  <si>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</si>
  <si>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</si>
  <si>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</si>
  <si>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</si>
  <si>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</si>
  <si>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</si>
  <si>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</si>
  <si>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</si>
  <si>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</si>
  <si>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</si>
  <si>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</si>
  <si>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</si>
  <si>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</si>
  <si>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</si>
  <si>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</si>
  <si>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</si>
  <si>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</si>
  <si>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</si>
  <si>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</si>
  <si>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</si>
  <si>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</si>
  <si>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</si>
  <si>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</si>
  <si>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</si>
  <si>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</si>
  <si>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</si>
  <si>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</si>
  <si>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</si>
  <si>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</si>
  <si>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</si>
  <si>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</si>
  <si>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</si>
  <si>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</si>
  <si>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</si>
  <si>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</si>
  <si>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</si>
  <si>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</si>
  <si>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</si>
  <si>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</si>
  <si>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</si>
  <si>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</si>
  <si>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</si>
  <si>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</si>
  <si>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</si>
  <si>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</si>
  <si>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</si>
  <si>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</si>
  <si>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</si>
  <si>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</si>
  <si>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</si>
  <si>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</si>
  <si>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</si>
  <si>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</si>
  <si>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</si>
  <si>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</si>
  <si>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</si>
  <si>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</si>
  <si>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</si>
  <si>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</si>
  <si>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</si>
  <si>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</si>
  <si>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</si>
  <si>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</si>
  <si>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</si>
  <si>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</si>
  <si>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</si>
  <si>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</si>
  <si>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</si>
  <si>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</si>
  <si>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</si>
  <si>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</si>
  <si>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</si>
  <si>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</si>
  <si>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</si>
  <si>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</si>
  <si>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</si>
  <si>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</si>
  <si>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</si>
  <si>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</si>
  <si>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</si>
  <si>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</si>
  <si>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</si>
  <si>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</si>
  <si>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</si>
  <si>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</si>
  <si>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</si>
  <si>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</si>
  <si>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</si>
  <si>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</si>
  <si>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</si>
  <si>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</si>
  <si>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</si>
  <si>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</si>
  <si>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</si>
  <si>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</si>
  <si>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</si>
  <si>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</si>
  <si>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</si>
  <si>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</si>
  <si>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</si>
  <si>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</si>
  <si>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</si>
  <si>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</si>
  <si>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</si>
  <si>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</si>
  <si>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</si>
  <si>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</si>
  <si>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</si>
  <si>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</si>
  <si>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</si>
  <si>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</si>
  <si>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</si>
  <si>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</si>
  <si>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</si>
  <si>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</si>
  <si>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</si>
  <si>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</si>
  <si>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</si>
  <si>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</si>
  <si>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</si>
  <si>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</si>
  <si>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</si>
  <si>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</si>
  <si>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</si>
  <si>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</si>
  <si>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</si>
  <si>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</si>
  <si>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</si>
  <si>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</si>
  <si>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</si>
  <si>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</si>
  <si>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</si>
  <si>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</si>
  <si>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</si>
  <si>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</si>
  <si>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</si>
  <si>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</si>
  <si>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</si>
  <si>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</si>
  <si>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</si>
  <si>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</si>
  <si>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</si>
  <si>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</si>
  <si>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</si>
  <si>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</si>
  <si>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</si>
  <si>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</si>
  <si>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</si>
  <si>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</si>
  <si>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</si>
  <si>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</si>
  <si>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</si>
  <si>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</si>
  <si>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</si>
  <si>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</si>
  <si>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</si>
  <si>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</si>
  <si>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</si>
  <si>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</si>
  <si>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</si>
  <si>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</si>
  <si>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</si>
  <si>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</si>
  <si>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</si>
  <si>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</si>
  <si>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</si>
  <si>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</si>
  <si>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</si>
  <si>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</si>
  <si>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</si>
  <si>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</si>
  <si>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</si>
  <si>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</si>
  <si>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</si>
  <si>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</si>
  <si>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</si>
  <si>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</si>
  <si>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</si>
  <si>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</si>
  <si>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</si>
  <si>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</si>
  <si>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</si>
  <si>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</si>
  <si>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</si>
  <si>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</si>
  <si>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</si>
  <si>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</si>
  <si>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</si>
  <si>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</si>
  <si>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</si>
  <si>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</si>
  <si>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</si>
  <si>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</si>
  <si>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</si>
  <si>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</si>
  <si>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</si>
  <si>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</si>
  <si>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</si>
  <si>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</si>
  <si>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</si>
  <si>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</si>
  <si>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</si>
  <si>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</si>
  <si>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</si>
  <si>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</si>
  <si>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</si>
  <si>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</si>
  <si>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</si>
  <si>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</si>
  <si>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</si>
  <si>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</si>
  <si>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</si>
  <si>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</si>
  <si>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</si>
  <si>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</si>
  <si>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</si>
  <si>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</si>
  <si>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</si>
  <si>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</si>
  <si>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</si>
  <si>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</si>
  <si>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</si>
  <si>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</si>
  <si>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</si>
  <si>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</si>
  <si>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</si>
  <si>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</si>
  <si>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</si>
  <si>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</si>
  <si>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</si>
  <si>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</si>
  <si>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</si>
  <si>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</si>
  <si>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</si>
  <si>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</si>
  <si>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</si>
  <si>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</si>
  <si>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</si>
  <si>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</si>
  <si>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</si>
  <si>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</si>
  <si>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</si>
  <si>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</si>
  <si>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</si>
  <si>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</si>
  <si>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</si>
  <si>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</si>
  <si>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</si>
  <si>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</si>
  <si>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</si>
  <si>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</si>
  <si>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</si>
  <si>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</si>
  <si>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</si>
  <si>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</si>
  <si>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</si>
  <si>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</si>
  <si>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</si>
  <si>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</si>
  <si>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</si>
  <si>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</si>
  <si>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</si>
  <si>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</si>
  <si>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</si>
  <si>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</si>
  <si>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</si>
  <si>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</si>
  <si>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</si>
  <si>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</si>
  <si>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</si>
  <si>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</si>
  <si>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</si>
  <si>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</si>
  <si>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</si>
  <si>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</si>
  <si>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</si>
  <si>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</si>
  <si>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</si>
  <si>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</si>
  <si>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</si>
  <si>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</si>
  <si>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</si>
  <si>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</si>
  <si>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</si>
  <si>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</si>
  <si>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</si>
  <si>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</si>
  <si>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</si>
  <si>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</si>
  <si>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</si>
  <si>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</si>
  <si>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</si>
  <si>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</si>
  <si>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</si>
  <si>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</si>
  <si>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</si>
  <si>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</si>
  <si>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</si>
  <si>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</si>
  <si>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</si>
  <si>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</si>
  <si>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</si>
  <si>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</si>
  <si>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</si>
  <si>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</si>
  <si>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</si>
  <si>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</si>
  <si>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</si>
  <si>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</si>
  <si>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</si>
  <si>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</si>
  <si>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</si>
  <si>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</si>
  <si>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</si>
  <si>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</si>
  <si>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</si>
  <si>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</si>
  <si>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</si>
  <si>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</si>
  <si>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</si>
  <si>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</si>
  <si>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</si>
  <si>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</si>
  <si>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</si>
  <si>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</si>
  <si>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</si>
  <si>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</si>
  <si>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</si>
  <si>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</si>
  <si>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</si>
  <si>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</si>
  <si>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</si>
  <si>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</si>
  <si>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</si>
  <si>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</si>
  <si>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</si>
  <si>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</si>
  <si>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</si>
  <si>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</si>
  <si>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</si>
  <si>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</si>
  <si>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</si>
  <si>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</si>
  <si>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</si>
  <si>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</si>
  <si>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</si>
  <si>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</si>
  <si>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</si>
  <si>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</si>
  <si>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</si>
  <si>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</si>
  <si>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</si>
  <si>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</si>
  <si>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</si>
  <si>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</si>
  <si>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</si>
  <si>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</si>
  <si>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</si>
  <si>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</si>
  <si>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</si>
  <si>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</si>
  <si>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</si>
  <si>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</si>
  <si>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</si>
  <si>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</si>
  <si>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</si>
  <si>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</si>
  <si>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</si>
  <si>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</si>
  <si>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</si>
  <si>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</si>
  <si>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</si>
  <si>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</si>
  <si>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</si>
  <si>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</si>
  <si>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</si>
  <si>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</si>
  <si>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</si>
  <si>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</si>
  <si>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</si>
  <si>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</si>
  <si>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</si>
  <si>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</si>
  <si>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</si>
  <si>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</si>
  <si>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</si>
  <si>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</si>
  <si>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</si>
  <si>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</si>
  <si>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</si>
  <si>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</si>
  <si>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</si>
  <si>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</si>
  <si>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</si>
  <si>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</si>
  <si>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</si>
  <si>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</si>
  <si>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</si>
  <si>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</si>
  <si>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</si>
  <si>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</si>
  <si>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</si>
  <si>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</si>
  <si>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</si>
  <si>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</si>
  <si>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</si>
  <si>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</si>
  <si>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</si>
  <si>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</si>
  <si>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</si>
  <si>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</si>
  <si>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</si>
  <si>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</si>
  <si>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</si>
  <si>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</si>
  <si>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</si>
  <si>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</si>
  <si>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</si>
  <si>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</si>
  <si>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</si>
  <si>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</si>
  <si>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</si>
  <si>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</si>
  <si>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</si>
  <si>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</si>
  <si>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</si>
  <si>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</si>
  <si>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</si>
  <si>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</si>
  <si>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</si>
  <si>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</si>
  <si>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</si>
  <si>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</si>
  <si>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</si>
  <si>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</si>
  <si>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</si>
  <si>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</si>
  <si>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</si>
  <si>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</si>
  <si>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</si>
  <si>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</si>
  <si>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</si>
  <si>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</si>
  <si>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</si>
  <si>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</si>
  <si>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</si>
  <si>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</si>
  <si>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</si>
  <si>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</si>
  <si>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</si>
  <si>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</si>
  <si>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</si>
  <si>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</si>
  <si>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</si>
  <si>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</si>
  <si>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</si>
  <si>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</si>
  <si>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</si>
  <si>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</si>
  <si>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</si>
  <si>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</si>
  <si>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</si>
  <si>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</si>
  <si>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</si>
  <si>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</si>
  <si>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</si>
  <si>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</si>
  <si>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</si>
  <si>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</si>
  <si>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</si>
  <si>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</si>
  <si>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</si>
  <si>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</si>
  <si>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PCM-20251011-00001974</t>
  </si>
  <si>
    <t>team at site checking</t>
  </si>
  <si>
    <t>PCM-20251011-00001999</t>
  </si>
  <si>
    <t>Site access at night and team trying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</si>
  <si>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</si>
  <si>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</si>
  <si>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</si>
  <si>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</si>
  <si>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</si>
  <si>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</si>
  <si>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</si>
  <si>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</si>
  <si>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</si>
  <si>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</si>
  <si>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</si>
  <si>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</si>
  <si>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</si>
  <si>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</si>
  <si>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</si>
  <si>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</si>
  <si>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</si>
  <si>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</si>
  <si>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</si>
  <si>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</si>
  <si>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</si>
  <si>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</si>
  <si>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</si>
  <si>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</si>
  <si>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</si>
  <si>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</si>
  <si>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</si>
  <si>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</si>
  <si>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</si>
  <si>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</si>
  <si>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</si>
  <si>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</si>
  <si>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</si>
  <si>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</si>
  <si>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</si>
  <si>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</si>
  <si>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</si>
  <si>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</si>
  <si>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</si>
  <si>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</si>
  <si>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</si>
  <si>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</si>
  <si>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</si>
  <si>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</si>
  <si>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</si>
  <si>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</si>
  <si>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</si>
  <si>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</si>
  <si>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</si>
  <si>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</si>
  <si>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</si>
  <si>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</si>
  <si>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</si>
  <si>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</si>
  <si>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</si>
  <si>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</si>
  <si>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</si>
  <si>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</si>
  <si>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</si>
  <si>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</si>
  <si>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</si>
  <si>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</si>
  <si>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</si>
  <si>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</si>
  <si>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</si>
  <si>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</si>
  <si>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</si>
  <si>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</si>
  <si>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</si>
  <si>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</si>
  <si>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</si>
  <si>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</si>
  <si>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</si>
  <si>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</si>
  <si>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</si>
  <si>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</si>
  <si>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</si>
  <si>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</si>
  <si>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</si>
  <si>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</si>
  <si>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</si>
  <si>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</si>
  <si>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</si>
  <si>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</si>
  <si>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</si>
  <si>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</si>
  <si>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</si>
  <si>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</si>
  <si>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</si>
  <si>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access issue at  Night, due to site Located Inside Desert and we’ll send EM team at Morning to check this issue </t>
  </si>
  <si>
    <t>PCM-20251011-00002052</t>
  </si>
  <si>
    <t>ETA 30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</si>
  <si>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</si>
  <si>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</si>
  <si>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</si>
  <si>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</si>
  <si>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</si>
  <si>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</si>
  <si>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</si>
  <si>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</si>
  <si>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</si>
  <si>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</si>
  <si>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</si>
  <si>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</si>
  <si>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</si>
  <si>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</si>
  <si>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</si>
  <si>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90 MIN</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</si>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</sst>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2" totalsRowShown="0" headerRowDxfId="64" dataDxfId="63" headerRowBorderDxfId="61" tableBorderDxfId="62">
  <autoFilter ref="A1:L11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1" totalsRowShown="0" headerRowDxfId="31" dataDxfId="30" headerRowBorderDxfId="28" tableBorderDxfId="29">
  <autoFilter ref="A1:L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278.99153460648085</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0.87941655092436122</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t="s">
        <v>38969</v>
      </c>
      <c r="B4" s="139" t="str">
        <f>IFERROR(VLOOKUP(D4,DB!A:K,11,0),"")</f>
        <v>R1</v>
      </c>
      <c r="C4" s="139">
        <v>2</v>
      </c>
      <c r="D4" s="139" t="s">
        <v>8251</v>
      </c>
      <c r="E4" s="140" t="s">
        <v>38967</v>
      </c>
      <c r="F4" s="141">
        <v>45941.872974537036</v>
      </c>
      <c r="G4" s="142">
        <f ca="1">IFERROR(NOW()-F4,"")</f>
        <v>6.6985995370487217E-2</v>
      </c>
      <c r="H4" s="141">
        <v>45941.865729166668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39" t="s">
        <v>21557</v>
      </c>
      <c r="E5" s="140" t="s">
        <v>38964</v>
      </c>
      <c r="F5" s="141">
        <v>45941.88726851852</v>
      </c>
      <c r="G5" s="142">
        <f ca="1">IFERROR(NOW()-F5,"")</f>
        <v>5.2692013887281064E-2</v>
      </c>
      <c r="H5" s="141">
        <v>45941.880798611113</v>
      </c>
      <c r="I5" s="139" t="str">
        <f>IFERROR(VLOOKUP(D5,DB!A:F,6,0),"")</f>
        <v>Generator-DG</v>
      </c>
      <c r="J5" s="62" t="str">
        <f>IFERROR(VLOOKUP(D5,DB!A:G,7,0),"")</f>
        <v>Dead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45941.939960532407</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45941.939960532407</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45941.939960532407</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45941.939960532407</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45941.939960532407</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45941.939960532407</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45941.939960532407</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45941.939960532407</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45941.939960532407</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45941.939960532407</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45941.939960532407</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45941.939960532407</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45941.939960532407</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45941.939960532407</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45941.939960532407</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45941.939960532407</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45941.939960532407</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45941.939960532407</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45941.939960532407</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45941.939960532407</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45941.939960532407</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45941.939960532407</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45941.939960532407</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45941.939960532407</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45941.939960532407</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45941.939960532407</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45941.939960532407</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45941.939960532407</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45941.939960532407</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45941.939960532407</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45941.939960532407</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45941.939960532407</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45941.939960532407</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45941.939960532407</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45941.939960532407</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45941.939960532407</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45941.939960532407</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45941.939960532407</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45941.939960532407</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45941.939960532407</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45941.939960532407</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45941.939960532407</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45941.939960532407</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DB5AC072-3DB9-4F6D-8172-595EB9B5C6E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tabSelected="1" workbookViewId="0">
      <selection activeCell="K11" sqref="K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38967</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135.21287719907559</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116.94012256944552</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t="s">
        <v>38964</v>
      </c>
      <c r="F5" s="118"/>
      <c r="G5" s="119">
        <f ca="1">IFERROR(NOW()-F5,"-")</f>
        <v>45941.939960532407</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39058</v>
      </c>
      <c r="B6" s="18" t="str">
        <f>IFERROR(VLOOKUP(D6,DB!A:K,11,0),"")</f>
        <v>R2</v>
      </c>
      <c r="C6" s="18">
        <v>1</v>
      </c>
      <c r="D6" s="18" t="s">
        <v>39059</v>
      </c>
      <c r="E6" s="117" t="s">
        <v>38964</v>
      </c>
      <c r="F6" s="118">
        <v>45941.698148148149</v>
      </c>
      <c r="G6" s="119">
        <f ca="1">IFERROR(NOW()-F6,"-")</f>
        <v>0.2418123842580826</v>
      </c>
      <c r="H6" s="159">
        <v>45941.694525462961</v>
      </c>
      <c r="I6" s="18" t="str">
        <f>IFERROR(VLOOKUP(D6,DB!A:F,6,0),"")</f>
        <v>SCECO</v>
      </c>
      <c r="J6" s="18" t="str">
        <f>IFERROR(VLOOKUP(D6,DB!A:G,7,0),"")</f>
        <v>Good</v>
      </c>
      <c r="K6" s="19" t="s">
        <v>39060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39061</v>
      </c>
      <c r="B7" s="18" t="str">
        <f>IFERROR(VLOOKUP(D7,DB!A:K,11,0),"")</f>
        <v>R2</v>
      </c>
      <c r="C7" s="18">
        <v>1</v>
      </c>
      <c r="D7" s="18" t="s">
        <v>25613</v>
      </c>
      <c r="E7" s="117" t="s">
        <v>38964</v>
      </c>
      <c r="F7" s="118">
        <v>45941.729398148149</v>
      </c>
      <c r="G7" s="119">
        <f ca="1">IFERROR(NOW()-F7,"-")</f>
        <v>0.2105623842580826</v>
      </c>
      <c r="H7" s="159">
        <v>45941.724305555559</v>
      </c>
      <c r="I7" s="18" t="str">
        <f>IFERROR(VLOOKUP(D7,DB!A:F,6,0),"")</f>
        <v>Generator-SG</v>
      </c>
      <c r="J7" s="18" t="str">
        <f>IFERROR(VLOOKUP(D7,DB!A:G,7,0),"")</f>
        <v>Vandalized</v>
      </c>
      <c r="K7" s="19" t="s">
        <v>39062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t="s">
        <v>39063</v>
      </c>
      <c r="B8" s="18" t="str">
        <f>IFERROR(VLOOKUP(D8,DB!A:K,11,0),"")</f>
        <v>R2</v>
      </c>
      <c r="C8" s="18">
        <v>4</v>
      </c>
      <c r="D8" s="18" t="s">
        <v>18755</v>
      </c>
      <c r="E8" s="117" t="s">
        <v>38964</v>
      </c>
      <c r="F8" s="118">
        <v>45941.934606481482</v>
      </c>
      <c r="G8" s="119">
        <f ca="1">IFERROR(NOW()-F8,"-")</f>
        <v>5.3540509252343327E-3</v>
      </c>
      <c r="H8" s="118">
        <v>45941.908784722225</v>
      </c>
      <c r="I8" s="18" t="str">
        <f>IFERROR(VLOOKUP(D8,DB!A:F,6,0),"")</f>
        <v>SCECO</v>
      </c>
      <c r="J8" s="18" t="str">
        <f>IFERROR(VLOOKUP(D8,DB!A:G,7,0),"")</f>
        <v>Dead</v>
      </c>
      <c r="K8" s="19" t="s">
        <v>39064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45941.939960532407</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45941.939960532407</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45941.939960532407</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45941.939960532407</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45941.939960532407</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45941.939960532407</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45941.939960532407</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45941.939960532407</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45941.939960532407</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45941.939960532407</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45941.939960532407</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45941.939960532407</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45941.939960532407</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45941.939960532407</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45941.939960532407</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45941.939960532407</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45941.939960532407</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45941.939960532407</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45941.939960532407</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45941.939960532407</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45941.939960532407</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45941.939960532407</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45941.939960532407</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45941.939960532407</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45941.939960532407</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45941.939960532407</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45941.939960532407</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45941.939960532407</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45941.939960532407</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45941.939960532407</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45941.939960532407</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45941.939960532407</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45941.939960532407</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45941.939960532407</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45941.939960532407</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45941.939960532407</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45941.939960532407</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45941.939960532407</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45941.939960532407</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45941.939960532407</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45941.939960532407</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45941.939960532407</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45941.939960532407</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45941.939960532407</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45941.939960532407</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45941.939960532407</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45941.939960532407</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45941.939960532407</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45941.939960532407</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45941.939960532407</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45941.939960532407</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45941.939960532407</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45941.939960532407</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45941.939960532407</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45941.939960532407</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45941.939960532407</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45941.939960532407</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45941.939960532407</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45941.939960532407</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45941.939960532407</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45941.939960532407</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45941.939960532407</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45941.939960532407</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45941.939960532407</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45941.939960532407</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45941.939960532407</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45941.939960532407</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45941.939960532407</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45941.939960532407</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45941.939960532407</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45941.939960532407</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45941.939960532407</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45941.939960532407</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45941.939960532407</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45941.939960532407</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45941.939960532407</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45941.939960532407</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45941.939960532407</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45941.939960532407</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45941.939960532407</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45941.939960532407</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45941.939960532407</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45941.939960532407</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45941.939960532407</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45941.939960532407</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45941.939960532407</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45941.939960532407</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45941.939960532407</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45941.939960532407</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45941.939960532407</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45941.939960532407</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45941.939960532407</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45941.939960532407</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45941.939960532407</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45941.939960532407</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45941.939960532407</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45941.939960532407</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45941.939960532407</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45941.939960532407</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45941.939960532407</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45941.939960532407</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45941.939960532407</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45941.939960532407</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45941.939960532407</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45941.939960532407</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45941.939960532407</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45941.939960532407</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45941.939960532407</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45941.939960532407</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45941.939960532407</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45941.939960532407</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45941.939960532407</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45941.939960532407</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45941.939960532407</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45941.939960532407</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45941.939960532407</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45941.939960532407</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45941.939960532407</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45941.939960532407</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45941.939960532407</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45941.939960532407</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45941.939960532407</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45941.939960532407</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45941.939960532407</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45941.939960532407</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45941.939960532407</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45941.939960532407</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45941.939960532407</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45941.939960532407</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45941.939960532407</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45941.939960532407</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45941.939960532407</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45941.939960532407</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45941.939960532407</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45941.939960532407</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45941.939960532407</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45941.939960532407</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45941.939960532407</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45941.939960532407</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45941.939960532407</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45941.939960532407</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45941.939960532407</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45941.939960532407</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45941.939960532407</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45941.939960532407</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45941.939960532407</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45941.939960532407</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45941.939960532407</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45941.939960532407</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45941.939960532407</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45941.939960532407</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45941.939960532407</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45941.939960532407</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45941.939960532407</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45941.939960532407</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45941.939960532407</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5" ca="1" si="0">IFERROR(NOW()-F2,"-")</f>
        <v>45941.939960532407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45941.939960532407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45941.939960532407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45941.939960532407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45941.939960532407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45941.939960532407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45941.939960532407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45941.939960532407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45941.939960532407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45941.939960532407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45941.939960532407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45941.939960532407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45941.939960532407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45941.939960532407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ref="G16:G79" ca="1" si="1">IFERROR(NOW()-F16,"-")</f>
        <v>45941.939960532407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1"/>
        <v>45941.939960532407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45941.939960532407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45941.939960532407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45941.939960532407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45941.939960532407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45941.939960532407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45941.939960532407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45941.939960532407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45941.939960532407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45941.939960532407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45941.939960532407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45941.939960532407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45941.939960532407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45941.939960532407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45941.939960532407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45941.939960532407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45941.939960532407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45941.939960532407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45941.939960532407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45941.939960532407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45941.939960532407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45941.939960532407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45941.939960532407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45941.939960532407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45941.939960532407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45941.939960532407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45941.939960532407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45941.939960532407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45941.939960532407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45941.939960532407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45941.939960532407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45941.939960532407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45941.939960532407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45941.939960532407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45941.939960532407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45941.939960532407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45941.939960532407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45941.939960532407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45941.939960532407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45941.939960532407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45941.939960532407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45941.939960532407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45941.939960532407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45941.939960532407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45941.939960532407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45941.939960532407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45941.939960532407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45941.939960532407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45941.939960532407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45941.939960532407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45941.939960532407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45941.939960532407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45941.939960532407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45941.939960532407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45941.939960532407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45941.939960532407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45941.939960532407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45941.939960532407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45941.939960532407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45941.939960532407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45941.939960532407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45941.939960532407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45941.939960532407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ref="G80:G143" ca="1" si="2">IFERROR(NOW()-F80,"-")</f>
        <v>45941.939960532407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2"/>
        <v>45941.939960532407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45941.939960532407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45941.939960532407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45941.939960532407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45941.939960532407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45941.939960532407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45941.939960532407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45941.939960532407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45941.939960532407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45941.939960532407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45941.939960532407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45941.939960532407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45941.939960532407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45941.939960532407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45941.939960532407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45941.939960532407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45941.939960532407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45941.939960532407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45941.939960532407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45941.939960532407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45941.939960532407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45941.939960532407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45941.939960532407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45941.939960532407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45941.939960532407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45941.939960532407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45941.939960532407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45941.939960532407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45941.939960532407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45941.939960532407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45941.939960532407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45941.939960532407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45941.939960532407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45941.939960532407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45941.939960532407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45941.939960532407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45941.939960532407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45941.939960532407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45941.939960532407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45941.939960532407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45941.939960532407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45941.939960532407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45941.939960532407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45941.939960532407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45941.939960532407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45941.939960532407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45941.939960532407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45941.939960532407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45941.939960532407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45941.939960532407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45941.939960532407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45941.939960532407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45941.939960532407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45941.939960532407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45941.939960532407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45941.939960532407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45941.939960532407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45941.939960532407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45941.939960532407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45941.939960532407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45941.939960532407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45941.939960532407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45941.939960532407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ref="G144:G207" ca="1" si="3">IFERROR(NOW()-F144,"-")</f>
        <v>45941.939960532407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3"/>
        <v>45941.939960532407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45941.939960532407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45941.939960532407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45941.939960532407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45941.939960532407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45941.939960532407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45941.939960532407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45941.939960532407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45941.939960532407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45941.939960532407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45941.939960532407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45941.939960532407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45941.939960532407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45941.939960532407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45941.939960532407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45941.939960532407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45941.939960532407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45941.939960532407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45941.939960532407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45941.939960532407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45941.939960532407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45941.939960532407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45941.939960532407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45941.939960532407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45941.939960532407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45941.939960532407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45941.939960532407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45941.939960532407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45941.939960532407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45941.939960532407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45941.939960532407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45941.939960532407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45941.939960532407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45941.939960532407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45941.939960532407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45941.939960532407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45941.939960532407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45941.939960532407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45941.939960532407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45941.939960532407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45941.939960532407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45941.939960532407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45941.939960532407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45941.939960532407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45941.939960532407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45941.939960532407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45941.939960532407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45941.939960532407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45941.939960532407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45941.939960532407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45941.939960532407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45941.939960532407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45941.939960532407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45941.939960532407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45941.939960532407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45941.939960532407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45941.939960532407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45941.939960532407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45941.939960532407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45941.939960532407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45941.939960532407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45941.939960532407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45941.939960532407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ref="G208:G271" ca="1" si="4">IFERROR(NOW()-F208,"-")</f>
        <v>45941.939960532407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4"/>
        <v>45941.939960532407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45941.939960532407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45941.939960532407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45941.939960532407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45941.939960532407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45941.939960532407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45941.939960532407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45941.939960532407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45941.939960532407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45941.939960532407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45941.939960532407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45941.939960532407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45941.939960532407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45941.939960532407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45941.939960532407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45941.939960532407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45941.939960532407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45941.939960532407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45941.939960532407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45941.939960532407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45941.939960532407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45941.939960532407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45941.939960532407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45941.939960532407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45941.939960532407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45941.939960532407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45941.939960532407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45941.939960532407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45941.939960532407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45941.939960532407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45941.939960532407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45941.939960532407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45941.939960532407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45941.939960532407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45941.939960532407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45941.939960532407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45941.939960532407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45941.939960532407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45941.939960532407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45941.939960532407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45941.939960532407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45941.939960532407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45941.939960532407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45941.939960532407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45941.939960532407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45941.939960532407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45941.939960532407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45941.939960532407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45941.939960532407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45941.939960532407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45941.939960532407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45941.939960532407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45941.939960532407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45941.939960532407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45941.939960532407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45941.939960532407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45941.939960532407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45941.939960532407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45941.939960532407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45941.939960532407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45941.939960532407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45941.939960532407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45941.939960532407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ref="G272:G335" ca="1" si="5">IFERROR(NOW()-F272,"-")</f>
        <v>45941.939960532407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5"/>
        <v>45941.939960532407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45941.939960532407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45941.939960532407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45941.939960532407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45941.939960532407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45941.939960532407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45941.939960532407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45941.939960532407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45941.939960532407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45941.939960532407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45941.939960532407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45941.939960532407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45941.939960532407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45941.939960532407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45941.939960532407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45941.939960532407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45941.939960532407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45941.939960532407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45941.939960532407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45941.939960532407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45941.939960532407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45941.939960532407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45941.939960532407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45941.939960532407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45941.939960532407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45941.939960532407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45941.939960532407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45941.939960532407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45941.939960532407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45941.939960532407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45941.939960532407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45941.939960532407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45941.939960532407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45941.939960532407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45941.939960532407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45941.939960532407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45941.939960532407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45941.939960532407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45941.939960532407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45941.939960532407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45941.939960532407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45941.939960532407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45941.939960532407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45941.939960532407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45941.939960532407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45941.939960532407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45941.939960532407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45941.939960532407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45941.939960532407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45941.939960532407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45941.939960532407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45941.939960532407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45941.939960532407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45941.939960532407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45941.939960532407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45941.939960532407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45941.939960532407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45941.939960532407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45941.939960532407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45941.939960532407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45941.939960532407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45941.939960532407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45941.939960532407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ref="G336:G399" ca="1" si="6">IFERROR(NOW()-F336,"-")</f>
        <v>45941.939960532407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6"/>
        <v>45941.939960532407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45941.939960532407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45941.939960532407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45941.939960532407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45941.939960532407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45941.939960532407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45941.939960532407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45941.939960532407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45941.939960532407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45941.939960532407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45941.939960532407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45941.939960532407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45941.939960532407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45941.939960532407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45941.939960532407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45941.939960532407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45941.939960532407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45941.939960532407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45941.939960532407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45941.939960532407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45941.939960532407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45941.939960532407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45941.939960532407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45941.939960532407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45941.939960532407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45941.939960532407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45941.939960532407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45941.939960532407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45941.939960532407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45941.939960532407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45941.939960532407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45941.939960532407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45941.939960532407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45941.939960532407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45941.939960532407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45941.939960532407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45941.939960532407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45941.939960532407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45941.939960532407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45941.939960532407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45941.939960532407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45941.939960532407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45941.939960532407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45941.939960532407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45941.939960532407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45941.939960532407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45941.939960532407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45941.939960532407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45941.939960532407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45941.939960532407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45941.939960532407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45941.939960532407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45941.939960532407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45941.939960532407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45941.939960532407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45941.939960532407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45941.939960532407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45941.939960532407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45941.939960532407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45941.939960532407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45941.939960532407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45941.939960532407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45941.939960532407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ref="G400:G463" ca="1" si="7">IFERROR(NOW()-F400,"-")</f>
        <v>45941.939960532407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7"/>
        <v>45941.939960532407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45941.939960532407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45941.939960532407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45941.939960532407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45941.939960532407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45941.939960532407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45941.939960532407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45941.939960532407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45941.939960532407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45941.939960532407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45941.939960532407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45941.939960532407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45941.939960532407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45941.939960532407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45941.939960532407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45941.939960532407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45941.939960532407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45941.939960532407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45941.939960532407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45941.939960532407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45941.939960532407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45941.939960532407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45941.939960532407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45941.939960532407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45941.939960532407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45941.939960532407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45941.939960532407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45941.939960532407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45941.939960532407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45941.939960532407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45941.939960532407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45941.939960532407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45941.939960532407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45941.939960532407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45941.939960532407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45941.939960532407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45941.939960532407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45941.939960532407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45941.939960532407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45941.939960532407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45941.939960532407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45941.939960532407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45941.939960532407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45941.939960532407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45941.939960532407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45941.939960532407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45941.939960532407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45941.939960532407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45941.939960532407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45941.939960532407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45941.939960532407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45941.939960532407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45941.939960532407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45941.939960532407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45941.939960532407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45941.939960532407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45941.939960532407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45941.939960532407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45941.939960532407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45941.939960532407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45941.939960532407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45941.939960532407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45941.939960532407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ref="G464:G527" ca="1" si="8">IFERROR(NOW()-F464,"-")</f>
        <v>45941.939960532407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8"/>
        <v>45941.939960532407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45941.939960532407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45941.939960532407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45941.939960532407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45941.939960532407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45941.939960532407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45941.939960532407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45941.939960532407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45941.939960532407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45941.939960532407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45941.939960532407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45941.939960532407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45941.939960532407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45941.939960532407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45941.939960532407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45941.939960532407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45941.939960532407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45941.939960532407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45941.939960532407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45941.939960532407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45941.939960532407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45941.939960532407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45941.939960532407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45941.939960532407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45941.939960532407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45941.939960532407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45941.939960532407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45941.939960532407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45941.939960532407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45941.939960532407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45941.939960532407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45941.939960532407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45941.939960532407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45941.939960532407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45941.939960532407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45941.939960532407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45941.939960532407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45941.939960532407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45941.939960532407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45941.939960532407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45941.939960532407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45941.939960532407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45941.939960532407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45941.939960532407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45941.939960532407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45941.939960532407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45941.939960532407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45941.939960532407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45941.939960532407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45941.939960532407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45941.939960532407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45941.939960532407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45941.939960532407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45941.939960532407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45941.939960532407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45941.939960532407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45941.939960532407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45941.939960532407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45941.939960532407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45941.939960532407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45941.939960532407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45941.939960532407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45941.939960532407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ref="G528:G591" ca="1" si="9">IFERROR(NOW()-F528,"-")</f>
        <v>45941.939960532407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9"/>
        <v>45941.939960532407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45941.939960532407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45941.939960532407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45941.939960532407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45941.939960532407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45941.939960532407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45941.939960532407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45941.939960532407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45941.939960532407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45941.939960532407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45941.939960532407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45941.939960532407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45941.939960532407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45941.939960532407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45941.939960532407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45941.939960532407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45941.939960532407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45941.939960532407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45941.939960532407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45941.939960532407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45941.939960532407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45941.939960532407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45941.939960532407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45941.939960532407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45941.939960532407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45941.939960532407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45941.939960532407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45941.939960532407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45941.939960532407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45941.939960532407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45941.939960532407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45941.939960532407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45941.939960532407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45941.939960532407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45941.939960532407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45941.939960532407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45941.939960532407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45941.939960532407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45941.939960532407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45941.939960532407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45941.939960532407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45941.939960532407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45941.939960532407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45941.939960532407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45941.939960532407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45941.939960532407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45941.939960532407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45941.939960532407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45941.939960532407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45941.939960532407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45941.939960532407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45941.939960532407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45941.939960532407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45941.939960532407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45941.939960532407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45941.939960532407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45941.939960532407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45941.939960532407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45941.939960532407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45941.939960532407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45941.939960532407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45941.939960532407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45941.939960532407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ref="G592:G655" ca="1" si="10">IFERROR(NOW()-F592,"-")</f>
        <v>45941.939960532407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10"/>
        <v>45941.939960532407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45941.939960532407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45941.939960532407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45941.939960532407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45941.939960532407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45941.939960532407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45941.939960532407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45941.939960532407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45941.939960532407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45941.939960532407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45941.939960532407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45941.939960532407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45941.939960532407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45941.939960532407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45941.939960532407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45941.939960532407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45941.939960532407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45941.939960532407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45941.939960532407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45941.939960532407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45941.939960532407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45941.939960532407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45941.939960532407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45941.939960532407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45941.939960532407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45941.939960532407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45941.939960532407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45941.939960532407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45941.939960532407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45941.939960532407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45941.939960532407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45941.939960532407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45941.939960532407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45941.939960532407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45941.939960532407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45941.939960532407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45941.939960532407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45941.939960532407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45941.939960532407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45941.939960532407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45941.939960532407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45941.939960532407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45941.939960532407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45941.939960532407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45941.939960532407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45941.939960532407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45941.939960532407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45941.939960532407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45941.939960532407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45941.939960532407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45941.939960532407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45941.939960532407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45941.939960532407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45941.939960532407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45941.939960532407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45941.939960532407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45941.939960532407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45941.939960532407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45941.939960532407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45941.939960532407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45941.939960532407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45941.939960532407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45941.939960532407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ref="G656:G719" ca="1" si="11">IFERROR(NOW()-F656,"-")</f>
        <v>45941.939960532407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1"/>
        <v>45941.939960532407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45941.939960532407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45941.939960532407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45941.939960532407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45941.939960532407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45941.939960532407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45941.939960532407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45941.939960532407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45941.939960532407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45941.939960532407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45941.939960532407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45941.939960532407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45941.939960532407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45941.939960532407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45941.939960532407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45941.939960532407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45941.939960532407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45941.939960532407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45941.939960532407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45941.939960532407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45941.939960532407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45941.939960532407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45941.939960532407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45941.939960532407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45941.939960532407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45941.939960532407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45941.939960532407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45941.939960532407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45941.939960532407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45941.939960532407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45941.939960532407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45941.939960532407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45941.939960532407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45941.939960532407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45941.939960532407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45941.939960532407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45941.939960532407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45941.939960532407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45941.939960532407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45941.939960532407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45941.939960532407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45941.939960532407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45941.939960532407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45941.939960532407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45941.939960532407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45941.939960532407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45941.939960532407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45941.939960532407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45941.939960532407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45941.939960532407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45941.939960532407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45941.939960532407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45941.939960532407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45941.939960532407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45941.939960532407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45941.939960532407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45941.939960532407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45941.939960532407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45941.939960532407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45941.939960532407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45941.939960532407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45941.939960532407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45941.939960532407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ref="G720:G783" ca="1" si="12">IFERROR(NOW()-F720,"-")</f>
        <v>45941.939960532407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2"/>
        <v>45941.939960532407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45941.939960532407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45941.939960532407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45941.939960532407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45941.939960532407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45941.939960532407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45941.939960532407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45941.939960532407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45941.939960532407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45941.939960532407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45941.939960532407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45941.939960532407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45941.939960532407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45941.939960532407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45941.939960532407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45941.939960532407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45941.939960532407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45941.939960532407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45941.939960532407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45941.939960532407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45941.939960532407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45941.939960532407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45941.939960532407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45941.939960532407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45941.939960532407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45941.939960532407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45941.939960532407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45941.939960532407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45941.939960532407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45941.939960532407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45941.939960532407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45941.939960532407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45941.939960532407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45941.939960532407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45941.939960532407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45941.939960532407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45941.939960532407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45941.939960532407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45941.939960532407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45941.939960532407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45941.939960532407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45941.939960532407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45941.939960532407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45941.939960532407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45941.939960532407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45941.939960532407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45941.939960532407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45941.939960532407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45941.939960532407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45941.939960532407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45941.939960532407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45941.939960532407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45941.939960532407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45941.939960532407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45941.939960532407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45941.939960532407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45941.939960532407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45941.939960532407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45941.939960532407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45941.939960532407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45941.939960532407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45941.939960532407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45941.939960532407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ref="G784:G847" ca="1" si="13">IFERROR(NOW()-F784,"-")</f>
        <v>45941.939960532407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3"/>
        <v>45941.939960532407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45941.939960532407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45941.939960532407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45941.939960532407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45941.939960532407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45941.939960532407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45941.939960532407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45941.939960532407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45941.939960532407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45941.939960532407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45941.939960532407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45941.939960532407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45941.939960532407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45941.939960532407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45941.939960532407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45941.939960532407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45941.939960532407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45941.939960532407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45941.939960532407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45941.939960532407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45941.939960532407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45941.939960532407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45941.939960532407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45941.939960532407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45941.939960532407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45941.939960532407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45941.939960532407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45941.939960532407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45941.939960532407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45941.939960532407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45941.939960532407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45941.939960532407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45941.939960532407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45941.939960532407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45941.939960532407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45941.939960532407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45941.939960532407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45941.939960532407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45941.939960532407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45941.939960532407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45941.939960532407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45941.939960532407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45941.939960532407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45941.939960532407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45941.939960532407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45941.939960532407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45941.939960532407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45941.939960532407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45941.939960532407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45941.939960532407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45941.939960532407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45941.939960532407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45941.939960532407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45941.939960532407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45941.939960532407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45941.939960532407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45941.939960532407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45941.939960532407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45941.939960532407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45941.939960532407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45941.939960532407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45941.939960532407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45941.939960532407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ref="G848:G911" ca="1" si="14">IFERROR(NOW()-F848,"-")</f>
        <v>45941.939960532407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4"/>
        <v>45941.939960532407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45941.939960532407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45941.939960532407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45941.939960532407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45941.939960532407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45941.939960532407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45941.939960532407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45941.939960532407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45941.939960532407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45941.939960532407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45941.939960532407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45941.939960532407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45941.939960532407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45941.939960532407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45941.939960532407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45941.939960532407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45941.939960532407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45941.939960532407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45941.939960532407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45941.939960532407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45941.939960532407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45941.939960532407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45941.939960532407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45941.939960532407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45941.939960532407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45941.939960532407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45941.939960532407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45941.939960532407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45941.939960532407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45941.939960532407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45941.939960532407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45941.939960532407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45941.939960532407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45941.939960532407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45941.939960532407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45941.939960532407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45941.939960532407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45941.939960532407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45941.939960532407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45941.939960532407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45941.939960532407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45941.939960532407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45941.939960532407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45941.939960532407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45941.939960532407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45941.939960532407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45941.939960532407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45941.939960532407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45941.939960532407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45941.939960532407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45941.939960532407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45941.939960532407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45941.939960532407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45941.939960532407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45941.939960532407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45941.939960532407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45941.939960532407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45941.939960532407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45941.939960532407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45941.939960532407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45941.939960532407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45941.939960532407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45941.939960532407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ref="G912:G975" ca="1" si="15">IFERROR(NOW()-F912,"-")</f>
        <v>45941.939960532407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5"/>
        <v>45941.939960532407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45941.939960532407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45941.939960532407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45941.939960532407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45941.939960532407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45941.939960532407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45941.939960532407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45941.939960532407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45941.939960532407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45941.939960532407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45941.939960532407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45941.939960532407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45941.939960532407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45941.939960532407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45941.939960532407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45941.939960532407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45941.939960532407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45941.939960532407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45941.939960532407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45941.939960532407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45941.939960532407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45941.939960532407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45941.939960532407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45941.939960532407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45941.939960532407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45941.939960532407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45941.939960532407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45941.939960532407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45941.939960532407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45941.939960532407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45941.939960532407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45941.939960532407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45941.939960532407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45941.939960532407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45941.939960532407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45941.939960532407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45941.939960532407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45941.939960532407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45941.939960532407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45941.939960532407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45941.939960532407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45941.939960532407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45941.939960532407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45941.939960532407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45941.939960532407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45941.939960532407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45941.939960532407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45941.939960532407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45941.939960532407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45941.939960532407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45941.939960532407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45941.939960532407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45941.939960532407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45941.939960532407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45941.939960532407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45941.939960532407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45941.939960532407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45941.939960532407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45941.939960532407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45941.939960532407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45941.939960532407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45941.939960532407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45941.939960532407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ref="G976:G1039" ca="1" si="16">IFERROR(NOW()-F976,"-")</f>
        <v>45941.939960532407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6"/>
        <v>45941.939960532407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45941.939960532407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45941.939960532407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45941.939960532407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45941.939960532407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45941.939960532407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45941.939960532407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45941.939960532407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45941.939960532407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45941.939960532407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45941.939960532407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45941.939960532407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45941.939960532407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45941.939960532407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45941.939960532407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45941.939960532407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45941.939960532407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45941.939960532407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45941.939960532407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45941.939960532407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45941.939960532407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45941.939960532407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45941.939960532407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45941.939960532407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45941.939960532407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45941.939960532407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45941.939960532407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45941.939960532407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45941.939960532407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45941.939960532407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45941.939960532407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45941.939960532407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45941.939960532407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45941.939960532407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45941.939960532407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45941.939960532407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45941.939960532407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45941.939960532407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45941.939960532407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45941.939960532407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45941.939960532407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45941.939960532407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45941.939960532407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45941.939960532407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45941.939960532407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45941.939960532407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45941.939960532407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45941.939960532407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45941.939960532407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45941.939960532407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45941.939960532407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45941.939960532407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45941.939960532407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45941.939960532407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45941.939960532407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45941.939960532407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45941.939960532407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45941.939960532407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45941.939960532407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45941.939960532407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45941.939960532407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45941.939960532407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45941.939960532407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ref="G1040:G1103" ca="1" si="17">IFERROR(NOW()-F1040,"-")</f>
        <v>45941.939960532407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7"/>
        <v>45941.939960532407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45941.939960532407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45941.939960532407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45941.939960532407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45941.939960532407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45941.939960532407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45941.939960532407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45941.939960532407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45941.939960532407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45941.939960532407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45941.939960532407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45941.939960532407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45941.939960532407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45941.939960532407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45941.939960532407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45941.939960532407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45941.939960532407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45941.939960532407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45941.939960532407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45941.939960532407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45941.939960532407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45941.939960532407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45941.939960532407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45941.939960532407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45941.939960532407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45941.939960532407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45941.939960532407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45941.939960532407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45941.939960532407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45941.939960532407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45941.939960532407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45941.939960532407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45941.939960532407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45941.939960532407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45941.939960532407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45941.939960532407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45941.939960532407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45941.939960532407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45941.939960532407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45941.939960532407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45941.939960532407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45941.939960532407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45941.939960532407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45941.939960532407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45941.939960532407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45941.939960532407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45941.939960532407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45941.939960532407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45941.939960532407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45941.939960532407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45941.939960532407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45941.939960532407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45941.939960532407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45941.939960532407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45941.939960532407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45941.939960532407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45941.939960532407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45941.939960532407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45941.939960532407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45941.939960532407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45941.939960532407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45941.939960532407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45941.939960532407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ref="G1104:G1167" ca="1" si="18">IFERROR(NOW()-F1104,"-")</f>
        <v>45941.939960532407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8"/>
        <v>45941.939960532407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45941.939960532407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45941.939960532407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45941.939960532407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45941.939960532407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45941.939960532407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45941.939960532407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45941.939960532407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45941.939960532407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45941.939960532407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45941.939960532407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45941.939960532407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45941.939960532407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45941.939960532407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45941.939960532407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45941.939960532407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45941.939960532407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45941.939960532407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45941.939960532407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45941.939960532407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45941.939960532407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45941.939960532407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45941.939960532407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45941.939960532407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45941.939960532407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45941.939960532407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45941.939960532407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45941.939960532407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45941.939960532407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45941.939960532407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45941.939960532407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45941.939960532407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45941.939960532407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45941.939960532407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45941.939960532407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45941.939960532407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45941.939960532407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45941.939960532407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45941.939960532407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45941.939960532407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45941.939960532407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45941.939960532407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45941.939960532407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45941.939960532407</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45941.939960532407</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45941.939960532407</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45941.939960532407</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45941.939960532407</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45941.939960532407</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45941.939960532407</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45941.939960532407</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45941.939960532407</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45941.939960532407</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45941.939960532407</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45941.939960532407</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45941.939960532407</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45941.939960532407</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45941.939960532407</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45941.939960532407</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45941.939960532407</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45941.939960532407</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45941.939960532407</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45941.939960532407</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ref="G1168:G1182" ca="1" si="19">IFERROR(NOW()-F1168,"-")</f>
        <v>45941.939960532407</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9"/>
        <v>45941.939960532407</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45941.939960532407</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45941.939960532407</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45941.939960532407</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45941.939960532407</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45941.939960532407</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45941.939960532407</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45941.939960532407</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45941.939960532407</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45941.939960532407</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45941.939960532407</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45941.939960532407</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45941.939960532407</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45941.939960532407</v>
      </c>
      <c r="H1182" s="22"/>
      <c r="I1182" s="19" t="str">
        <f>IFERROR(VLOOKUP(D1182,DB!A:F,6,0),"")</f>
        <v/>
      </c>
      <c r="J1182" s="18" t="str">
        <f>IFERROR(VLOOKUP(D1182,DB!A:G,7,0),"")</f>
        <v/>
      </c>
      <c r="K1182" s="47"/>
      <c r="L1182" s="23" t="str">
        <f>IFERROR(VLOOKUP(D1182,DB!A:I,9,0),"")</f>
        <v/>
      </c>
    </row>
  </sheetData>
  <dataValidations count="2">
    <dataValidation allowBlank="1" showInputMessage="1" showErrorMessage="1" sqref="E1" xr:uid="{5914219A-CB83-432D-936A-CC0CB6F3982A}"/>
    <dataValidation type="list" allowBlank="1" showInputMessage="1" showErrorMessage="1" sqref="E2:E11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39065</v>
      </c>
      <c r="B2" s="99" t="str">
        <f>IFERROR(VLOOKUP(D2,DB!A:K,11,0),"")</f>
        <v>R4</v>
      </c>
      <c r="C2" s="100">
        <v>1</v>
      </c>
      <c r="D2" s="96" t="s">
        <v>35082</v>
      </c>
      <c r="E2" s="101" t="s">
        <v>38964</v>
      </c>
      <c r="F2" s="102">
        <v>45703.480717592596</v>
      </c>
      <c r="G2" s="103">
        <f ca="1">IFERROR(NOW()-F2,"")</f>
        <v>238.45924293981079</v>
      </c>
      <c r="H2" s="102">
        <v>45703.474768518521</v>
      </c>
      <c r="I2" s="99" t="str">
        <f>IFERROR(VLOOKUP(D2,DB!A:F,6,0),"")</f>
        <v>SCECO</v>
      </c>
      <c r="J2" s="99" t="str">
        <f>IFERROR(VLOOKUP(D2,DB!A:G,7,0),"")</f>
        <v>Dead</v>
      </c>
      <c r="K2" s="104" t="s">
        <v>39066</v>
      </c>
      <c r="L2" s="96" t="str">
        <f>IFERROR(VLOOKUP(D2,DB!A:I,9,0),"")</f>
        <v>Latis</v>
      </c>
    </row>
    <row r="3" spans="1:16" ht="15" customHeight="1">
      <c r="A3" s="124"/>
      <c r="B3" s="124" t="str">
        <f>IFERROR(VLOOKUP(D3,DB!A:K,11,0),"")</f>
        <v/>
      </c>
      <c r="C3" s="125"/>
      <c r="D3" s="96"/>
      <c r="E3" s="101"/>
      <c r="F3" s="128"/>
      <c r="G3" s="129">
        <f ca="1">IFERROR(NOW()-F3,"")</f>
        <v>45941.939960532407</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45941.939960532407</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45941.939960532407</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45941.939960532407</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45941.939960532407</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45941.939960532407</v>
      </c>
      <c r="H8" s="128"/>
      <c r="I8" s="124" t="str">
        <f>IFERROR(VLOOKUP(D8,DB!A:F,6,0),"")</f>
        <v/>
      </c>
      <c r="J8" s="124" t="str">
        <f>IFERROR(VLOOKUP(D8,DB!A:G,7,0),"")</f>
        <v/>
      </c>
      <c r="K8" s="130"/>
      <c r="L8" s="126" t="str">
        <f>IFERROR(VLOOKUP(D8,DB!A:I,9,0),"")</f>
        <v/>
      </c>
    </row>
    <row r="9" spans="1:16" ht="15" customHeight="1">
      <c r="A9" s="124"/>
      <c r="B9" s="124" t="str">
        <f>IFERROR(VLOOKUP(D9,DB!A:K,11,0),"")</f>
        <v/>
      </c>
      <c r="C9" s="125"/>
      <c r="D9" s="155"/>
      <c r="E9" s="127"/>
      <c r="F9" s="128"/>
      <c r="G9" s="129">
        <f ca="1">IFERROR(NOW()-F9,"")</f>
        <v>45941.939960532407</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27"/>
      <c r="F10" s="128"/>
      <c r="G10" s="129">
        <f ca="1">IFERROR(NOW()-F10,"")</f>
        <v>45941.939960532407</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45941.939960532407</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45941.939960532407</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45941.939960532407</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45941.939960532407</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45941.939960532407</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96"/>
      <c r="E16" s="127"/>
      <c r="F16" s="128"/>
      <c r="G16" s="129">
        <f ca="1">IFERROR(NOW()-F16,"")</f>
        <v>45941.939960532407</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45941.939960532407</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45941.939960532407</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45941.939960532407</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45941.939960532407</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45941.939960532407</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45941.939960532407</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45941.939960532407</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45941.939960532407</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45941.939960532407</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45941.939960532407</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45941.939960532407</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45941.939960532407</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45941.939960532407</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45941.939960532407</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45941.939960532407</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45941.939960532407</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45941.939960532407</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45941.939960532407</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45941.939960532407</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45941.939960532407</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45941.939960532407</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45941.939960532407</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45941.939960532407</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45941.939960532407</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45941.939960532407</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45941.939960532407</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45941.939960532407</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45941.939960532407</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45941.939960532407</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45941.939960532407</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45941.939960532407</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45941.939960532407</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45941.939960532407</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45941.939960532407</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45941.939960532407</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45941.939960532407</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45941.939960532407</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45941.939960532407</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45941.939960532407</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45941.939960532407</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45941.939960532407</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45941.939960532407</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45941.939960532407</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45941.939960532407</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45941.939960532407</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45941.939960532407</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45941.939960532407</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45941.939960532407</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45941.939960532407</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45941.939960532407</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45941.939960532407</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45941.939960532407</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45941.939960532407</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45941.939960532407</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45941.939960532407</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45941.939960532407</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45941.939960532407</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45941.939960532407</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45941.939960532407</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45941.939960532407</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45941.939960532407</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45941.939960532407</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45941.939960532407</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45941.939960532407</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45941.939960532407</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45941.939960532407</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45941.939960532407</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45941.939960532407</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45941.939960532407</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45941.939960532407</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45941.939960532407</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45941.939960532407</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45941.939960532407</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45941.939960532407</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45941.939960532407</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45941.939960532407</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45941.939960532407</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45941.939960532407</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45941.939960532407</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45941.939960532407</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45941.939960532407</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45941.939960532407</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45941.939960532407</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45941.939960532407</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45941.939960532407</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45941.939960532407</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45941.939960532407</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45941.939960532407</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45941.939960532407</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45941.939960532407</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45941.939960532407</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45941.939960532407</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45941.939960532407</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45941.939960532407</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45941.939960532407</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45941.939960532407</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45941.939960532407</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45941.939960532407</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45941.939960532407</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45941.939960532407</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45941.939960532407</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45941.939960532407</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45941.939960532407</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45941.939960532407</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45941.939960532407</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45941.939960532407</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45941.939960532407</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45941.939960532407</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45941.939960532407</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45941.939960532407</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45941.939960532407</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45941.939960532407</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45941.939960532407</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45941.939960532407</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45941.939960532407</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45941.939960532407</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45941.939960532407</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45941.939960532407</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45941.939960532407</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45941.939960532407</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45941.939960532407</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45941.939960532407</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45941.939960532407</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45941.939960532407</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45941.939960532407</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45941.939960532407</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45941.939960532407</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45941.939960532407</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45941.939960532407</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45941.939960532407</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45941.939960532407</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45941.939960532407</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45941.939960532407</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45941.939960532407</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45941.939960532407</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45941.939960532407</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45941.939960532407</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45941.939960532407</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45941.939960532407</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45941.939960532407</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45941.939960532407</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45941.939960532407</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45941.939960532407</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45941.939960532407</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45941.939960532407</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45941.939960532407</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45941.939960532407</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45941.939960532407</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45941.939960532407</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45941.939960532407</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45941.939960532407</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45941.939960532407</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45941.939960532407</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45941.939960532407</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45941.939960532407</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45941.939960532407</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45941.939960532407</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45941.939960532407</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45941.939960532407</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45941.939960532407</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45941.939960532407</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45941.939960532407</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45941.939960532407</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45941.939960532407</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45941.939960532407</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45941.939960532407</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45941.939960532407</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45941.939960532407</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45941.939960532407</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45941.939960532407</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45941.939960532407</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45941.939960532407</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45941.939960532407</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45941.939960532407</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45941.939960532407</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45941.939960532407</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45941.939960532407</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45941.939960532407</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45941.939960532407</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45941.939960532407</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45941.939960532407</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45941.939960532407</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45941.939960532407</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45941.939960532407</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45941.939960532407</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45941.939960532407</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45941.939960532407</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45941.939960532407</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45941.939960532407</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45941.939960532407</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45941.939960532407</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45941.939960532407</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45941.939960532407</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45941.939960532407</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45941.939960532407</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45941.939960532407</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45941.939960532407</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45941.939960532407</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45941.939960532407</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45941.939960532407</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45941.939960532407</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45941.939960532407</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45941.939960532407</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45941.939960532407</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45941.939960532407</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45941.939960532407</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45941.939960532407</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45941.939960532407</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45941.939960532407</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45941.939960532407</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45941.939960532407</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45941.939960532407</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45941.939960532407</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45941.939960532407</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45941.939960532407</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45941.939960532407</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45941.939960532407</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45941.939960532407</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45941.939960532407</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45941.939960532407</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45941.939960532407</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45941.939960532407</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45941.939960532407</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45941.939960532407</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45941.939960532407</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45941.939960532407</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45941.939960532407</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45941.939960532407</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45941.939960532407</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45941.939960532407</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45941.939960532407</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45941.939960532407</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45941.939960532407</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45941.939960532407</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45941.939960532407</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45941.939960532407</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45941.939960532407</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45941.939960532407</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45941.939960532407</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45941.939960532407</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45941.939960532407</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45941.939960532407</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45941.939960532407</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45941.939960532407</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45941.939960532407</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45941.939960532407</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45941.939960532407</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45941.939960532407</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45941.939960532407</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45941.939960532407</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45941.939960532407</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45941.939960532407</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45941.939960532407</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45941.939960532407</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45941.939960532407</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45941.939960532407</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45941.939960532407</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45941.939960532407</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45941.939960532407</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45941.939960532407</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45941.939960532407</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45941.939960532407</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45941.939960532407</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45941.939960532407</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45941.939960532407</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45941.939960532407</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45941.939960532407</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45941.939960532407</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45941.939960532407</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45941.939960532407</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45941.939960532407</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45941.939960532407</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45941.939960532407</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45941.939960532407</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45941.939960532407</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45941.939960532407</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45941.939960532407</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45941.939960532407</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45941.939960532407</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45941.939960532407</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45941.939960532407</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45941.939960532407</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45941.939960532407</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45941.939960532407</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45941.939960532407</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45941.939960532407</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45941.939960532407</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45941.939960532407</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45941.939960532407</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45941.939960532407</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45941.939960532407</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45941.939960532407</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45941.939960532407</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45941.939960532407</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45941.939960532407</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45941.939960532407</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45941.939960532407</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45941.939960532407</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45941.939960532407</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45941.939960532407</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45941.939960532407</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45941.939960532407</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45941.939960532407</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45941.939960532407</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45941.939960532407</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45941.939960532407</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45941.939960532407</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45941.939960532407</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45941.939960532407</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45941.939960532407</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45941.939960532407</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45941.939960532407</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45941.939960532407</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45941.939960532407</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45941.939960532407</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45941.939960532407</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45941.939960532407</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45941.939960532407</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45941.939960532407</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45941.939960532407</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45941.939960532407</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45941.939960532407</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45941.939960532407</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45941.939960532407</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45941.939960532407</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45941.939960532407</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45941.939960532407</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45941.939960532407</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45941.939960532407</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45941.939960532407</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45941.939960532407</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45941.939960532407</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45941.939960532407</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45941.939960532407</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45941.939960532407</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45941.939960532407</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45941.939960532407</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45941.939960532407</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45941.939960532407</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45941.939960532407</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45941.939960532407</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45941.939960532407</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45941.939960532407</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45941.939960532407</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45941.939960532407</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45941.939960532407</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45941.939960532407</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45941.939960532407</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45941.939960532407</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45941.939960532407</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45941.939960532407</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45941.939960532407</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45941.939960532407</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45941.939960532407</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45941.939960532407</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45941.939960532407</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45941.939960532407</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45941.939960532407</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45941.939960532407</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45941.939960532407</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45941.939960532407</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45941.939960532407</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45941.939960532407</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45941.939960532407</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45941.939960532407</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45941.939960532407</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45941.939960532407</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45941.939960532407</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45941.939960532407</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45941.939960532407</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45941.939960532407</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45941.939960532407</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45941.939960532407</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45941.939960532407</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45941.939960532407</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45941.939960532407</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45941.939960532407</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45941.939960532407</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45941.939960532407</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45941.939960532407</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45941.939960532407</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45941.939960532407</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45941.939960532407</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45941.939960532407</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45941.939960532407</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45941.939960532407</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45941.939960532407</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45941.939960532407</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45941.939960532407</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45941.939960532407</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45941.939960532407</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45941.939960532407</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45941.939960532407</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45941.939960532407</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45941.939960532407</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45941.939960532407</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45941.939960532407</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45941.939960532407</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45941.939960532407</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45941.939960532407</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45941.939960532407</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45941.939960532407</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45941.939960532407</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45941.939960532407</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45941.939960532407</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45941.939960532407</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45941.939960532407</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45941.939960532407</v>
      </c>
      <c r="H424" s="128"/>
      <c r="I424" s="124" t="str">
        <f>IFERROR(VLOOKUP(D424,DB!A:F,6,0),"")</f>
        <v/>
      </c>
      <c r="J424" s="124" t="str">
        <f>IFERROR(VLOOKUP(D424,DB!A:G,7,0),"")</f>
        <v/>
      </c>
      <c r="K424" s="130"/>
      <c r="L424" s="126" t="str">
        <f>IFERROR(VLOOKUP(D424,DB!A:I,9,0),"")</f>
        <v/>
      </c>
    </row>
    <row r="425" spans="1:12" ht="15" customHeight="1">
      <c r="A425" s="131"/>
      <c r="B425" s="131" t="str">
        <f>IFERROR(VLOOKUP(D425,DB!A:K,11,0),"")</f>
        <v/>
      </c>
      <c r="C425" s="132"/>
      <c r="D425" s="133"/>
      <c r="E425" s="134"/>
      <c r="F425" s="135"/>
      <c r="G425" s="136">
        <f ca="1">IFERROR(NOW()-F425,"")</f>
        <v>45941.939960532407</v>
      </c>
      <c r="H425" s="135"/>
      <c r="I425" s="131" t="str">
        <f>IFERROR(VLOOKUP(D425,DB!A:F,6,0),"")</f>
        <v/>
      </c>
      <c r="J425" s="131" t="str">
        <f>IFERROR(VLOOKUP(D425,DB!A:G,7,0),"")</f>
        <v/>
      </c>
      <c r="K425" s="137"/>
      <c r="L425" s="133" t="str">
        <f>IFERROR(VLOOKUP(D425,DB!A:I,9,0),"")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A4" sqref="A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39067</v>
      </c>
      <c r="B2" s="37" t="str">
        <f>IFERROR(VLOOKUP(D2,DB!A:K,11,0),"")</f>
        <v>R5</v>
      </c>
      <c r="C2" s="37">
        <v>3</v>
      </c>
      <c r="D2" s="123" t="s">
        <v>36000</v>
      </c>
      <c r="E2" s="37" t="s">
        <v>38964</v>
      </c>
      <c r="F2" s="38">
        <v>45891.832060185188</v>
      </c>
      <c r="G2" s="154">
        <f ca="1">IFERROR(NOW()-F2,"")</f>
        <v>50.107900347218674</v>
      </c>
      <c r="H2" s="38">
        <v>45891.790393518517</v>
      </c>
      <c r="I2" s="37" t="str">
        <f>IFERROR(VLOOKUP(D2,DB!A:F,6,0),"")</f>
        <v>Generator-SG</v>
      </c>
      <c r="J2" s="37" t="str">
        <f>IFERROR(VLOOKUP(D2,DB!A:G,7,0),"")</f>
        <v>Vandalized</v>
      </c>
      <c r="K2" s="37" t="s">
        <v>39068</v>
      </c>
      <c r="L2" s="37" t="str">
        <f>IFERROR(VLOOKUP(D2,DB!A:I,9,0),"")</f>
        <v>Latis</v>
      </c>
      <c r="M2" s="122"/>
    </row>
    <row r="3" spans="1:13" ht="30.75">
      <c r="A3" s="37" t="s">
        <v>39069</v>
      </c>
      <c r="B3" s="37" t="str">
        <f>IFERROR(VLOOKUP(D3,DB!A:K,11,0),"")</f>
        <v>R5</v>
      </c>
      <c r="C3" s="37">
        <v>1</v>
      </c>
      <c r="D3" s="37" t="s">
        <v>31295</v>
      </c>
      <c r="E3" s="37" t="s">
        <v>38967</v>
      </c>
      <c r="F3" s="38">
        <v>45926.188877314817</v>
      </c>
      <c r="G3" s="154">
        <f t="shared" ref="G3" ca="1" si="0">IFERROR(NOW()-F3,"")</f>
        <v>15.751083217590349</v>
      </c>
      <c r="H3" s="38">
        <v>45926.158159722225</v>
      </c>
      <c r="I3" s="37" t="str">
        <f>IFERROR(VLOOKUP(D3,DB!A:F,6,0),"")</f>
        <v>SCECO</v>
      </c>
      <c r="J3" s="37" t="str">
        <f>IFERROR(VLOOKUP(D3,DB!A:G,7,0),"")</f>
        <v>Good</v>
      </c>
      <c r="K3" s="37" t="s">
        <v>39070</v>
      </c>
      <c r="L3" s="37" t="str">
        <f>IFERROR(VLOOKUP(D3,DB!A:I,9,0),"")</f>
        <v>Latis</v>
      </c>
      <c r="M3" s="122"/>
    </row>
    <row r="4" spans="1:13" ht="15">
      <c r="A4" s="37"/>
      <c r="B4" s="37" t="str">
        <f>IFERROR(VLOOKUP(D4,DB!A:K,11,0),"")</f>
        <v/>
      </c>
      <c r="C4" s="37"/>
      <c r="D4" s="37"/>
      <c r="E4" s="37"/>
      <c r="F4" s="38"/>
      <c r="G4" s="39">
        <f t="shared" ref="G4:G28" ca="1" si="1">IFERROR(NOW()-F4,"")</f>
        <v>45941.939960532407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45941.939960532407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45941.939960532407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45941.939960532407</v>
      </c>
      <c r="H7" s="38"/>
      <c r="I7" s="37" t="str">
        <f>IFERROR(VLOOKUP(D7,DB!A:F,6,0),"")</f>
        <v/>
      </c>
      <c r="J7" s="37" t="str">
        <f>IFERROR(VLOOKUP(D7,DB!A:G,7,0),"")</f>
        <v/>
      </c>
      <c r="K7" s="37"/>
      <c r="L7" s="37" t="str">
        <f>IFERROR(VLOOKUP(D7,DB!A:I,9,0),"")</f>
        <v/>
      </c>
    </row>
    <row r="8" spans="1:13" ht="15">
      <c r="A8" s="81"/>
      <c r="B8" s="81" t="str">
        <f>IFERROR(VLOOKUP(D8,DB!A:K,11,0),"")</f>
        <v/>
      </c>
      <c r="C8" s="81"/>
      <c r="D8" s="81"/>
      <c r="E8" s="81"/>
      <c r="F8" s="120"/>
      <c r="G8" s="121">
        <f t="shared" ca="1" si="1"/>
        <v>45941.939960532407</v>
      </c>
      <c r="H8" s="120"/>
      <c r="I8" s="81" t="str">
        <f>IFERROR(VLOOKUP(D8,DB!A:F,6,0),"")</f>
        <v/>
      </c>
      <c r="J8" s="81" t="str">
        <f>IFERROR(VLOOKUP(D8,DB!A:G,7,0),"")</f>
        <v/>
      </c>
      <c r="K8" s="81"/>
      <c r="L8" s="81" t="str">
        <f>IFERROR(VLOOKUP(D8,DB!A:I,9,0),"")</f>
        <v/>
      </c>
    </row>
    <row r="9" spans="1:13" ht="15">
      <c r="A9" s="37"/>
      <c r="B9" s="37" t="str">
        <f>IFERROR(VLOOKUP(D9,DB!A:K,11,0),"")</f>
        <v/>
      </c>
      <c r="C9" s="37"/>
      <c r="D9" s="37"/>
      <c r="E9" s="37"/>
      <c r="F9" s="38"/>
      <c r="G9" s="39">
        <f t="shared" ca="1" si="1"/>
        <v>45941.939960532407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45941.939960532407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45941.939960532407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45941.939960532407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45941.939960532407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45941.939960532407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45941.939960532407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45941.939960532407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45941.939960532407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45941.939960532407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45941.939960532407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45941.939960532407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45941.939960532407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45941.939960532407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45941.939960532407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45941.939960532407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45941.939960532407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45941.939960532407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45941.939960532407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45941.939960532407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ref="G29:G60" ca="1" si="2">IFERROR(NOW()-F29,"")</f>
        <v>45941.939960532407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45941.939960532407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45941.939960532407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45941.939960532407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45941.939960532407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45941.939960532407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45941.939960532407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45941.939960532407</v>
      </c>
      <c r="H36" s="38"/>
      <c r="I36" s="37" t="str">
        <f>IFERROR(VLOOKUP(D36,DB!A:F,6,0),"")</f>
        <v/>
      </c>
      <c r="J36" s="37" t="str">
        <f>IFERROR(VLOOKUP(D36,DB!A:G,7,0),"")</f>
        <v/>
      </c>
      <c r="K36" s="37"/>
      <c r="L36" s="37" t="str">
        <f>IFERROR(VLOOKUP(D36,DB!A:I,9,0),"")</f>
        <v/>
      </c>
    </row>
    <row r="37" spans="1:12" ht="15">
      <c r="A37" s="81"/>
      <c r="B37" s="81" t="str">
        <f>IFERROR(VLOOKUP(D37,DB!A:K,11,0),"")</f>
        <v/>
      </c>
      <c r="C37" s="81"/>
      <c r="D37" s="81"/>
      <c r="E37" s="81"/>
      <c r="F37" s="120"/>
      <c r="G37" s="121">
        <f t="shared" ca="1" si="2"/>
        <v>45941.939960532407</v>
      </c>
      <c r="H37" s="120"/>
      <c r="I37" s="81" t="str">
        <f>IFERROR(VLOOKUP(D37,DB!A:F,6,0),"")</f>
        <v/>
      </c>
      <c r="J37" s="81" t="str">
        <f>IFERROR(VLOOKUP(D37,DB!A:G,7,0),"")</f>
        <v/>
      </c>
      <c r="K37" s="81"/>
      <c r="L37" s="81" t="str">
        <f>IFERROR(VLOOKUP(D37,DB!A:I,9,0),"")</f>
        <v/>
      </c>
    </row>
    <row r="38" spans="1:12" ht="15">
      <c r="A38" s="37"/>
      <c r="B38" s="37" t="str">
        <f>IFERROR(VLOOKUP(D38,DB!A:K,11,0),"")</f>
        <v/>
      </c>
      <c r="C38" s="37"/>
      <c r="D38" s="37"/>
      <c r="E38" s="37"/>
      <c r="F38" s="38"/>
      <c r="G38" s="39">
        <f t="shared" ca="1" si="2"/>
        <v>45941.939960532407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45941.939960532407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45941.939960532407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45941.939960532407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45941.939960532407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45941.939960532407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45941.939960532407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45941.939960532407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45941.939960532407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45941.939960532407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45941.939960532407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45941.939960532407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45941.939960532407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45941.939960532407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45941.939960532407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45941.939960532407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45941.939960532407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45941.939960532407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45941.939960532407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45941.939960532407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45941.939960532407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45941.939960532407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45941.939960532407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ref="G61:G92" ca="1" si="3">IFERROR(NOW()-F61,"")</f>
        <v>45941.939960532407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45941.939960532407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45941.939960532407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45941.939960532407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45941.939960532407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45941.939960532407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45941.939960532407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45941.939960532407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45941.939960532407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45941.939960532407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45941.939960532407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45941.939960532407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45941.939960532407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45941.939960532407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45941.939960532407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45941.939960532407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45941.939960532407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45941.939960532407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45941.939960532407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45941.939960532407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45941.939960532407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45941.939960532407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45941.939960532407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45941.939960532407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45941.939960532407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45941.939960532407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45941.939960532407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45941.939960532407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45941.939960532407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45941.939960532407</v>
      </c>
      <c r="H90" s="38"/>
      <c r="I90" s="37" t="str">
        <f>IFERROR(VLOOKUP(D90,DB!A:F,6,0),"")</f>
        <v/>
      </c>
      <c r="J90" s="37" t="str">
        <f>IFERROR(VLOOKUP(D90,DB!A:G,7,0),"")</f>
        <v/>
      </c>
      <c r="K90" s="37"/>
      <c r="L90" s="37" t="str">
        <f>IFERROR(VLOOKUP(D90,DB!A:I,9,0),"")</f>
        <v/>
      </c>
    </row>
    <row r="91" spans="1:12" ht="15">
      <c r="A91" s="81"/>
      <c r="B91" s="81" t="str">
        <f>IFERROR(VLOOKUP(D91,DB!A:K,11,0),"")</f>
        <v/>
      </c>
      <c r="C91" s="81"/>
      <c r="D91" s="81"/>
      <c r="E91" s="81"/>
      <c r="F91" s="120"/>
      <c r="G91" s="121">
        <f t="shared" ca="1" si="3"/>
        <v>45941.939960532407</v>
      </c>
      <c r="H91" s="120"/>
      <c r="I91" s="81" t="str">
        <f>IFERROR(VLOOKUP(D91,DB!A:F,6,0),"")</f>
        <v/>
      </c>
      <c r="J91" s="81" t="str">
        <f>IFERROR(VLOOKUP(D91,DB!A:G,7,0),"")</f>
        <v/>
      </c>
      <c r="K91" s="81"/>
      <c r="L91" s="81" t="str">
        <f>IFERROR(VLOOKUP(D91,DB!A:I,9,0),"")</f>
        <v/>
      </c>
    </row>
    <row r="92" spans="1:12" ht="15"/>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761" ht="15"/>
    <row r="764" ht="15"/>
    <row r="766" ht="15"/>
    <row r="769" ht="15"/>
    <row r="777" ht="15"/>
    <row r="778" ht="15"/>
    <row r="780" ht="15"/>
    <row r="781" ht="15"/>
    <row r="785" ht="15"/>
    <row r="786" ht="15"/>
    <row r="788" ht="15"/>
    <row r="789" ht="15"/>
    <row r="790" ht="15"/>
    <row r="791" ht="15"/>
    <row r="792" ht="15"/>
    <row r="793" ht="15"/>
    <row r="794" ht="15"/>
    <row r="795"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2" ht="15"/>
    <row r="890" ht="15"/>
    <row r="891" ht="15"/>
    <row r="893" ht="15"/>
    <row r="894" ht="15"/>
    <row r="895" ht="15"/>
    <row r="897" ht="15"/>
    <row r="898" ht="15"/>
    <row r="902" ht="15"/>
    <row r="903" ht="15"/>
    <row r="905" ht="15"/>
    <row r="906" ht="15"/>
    <row r="908" ht="15"/>
    <row r="909" ht="15"/>
    <row r="910" ht="15"/>
    <row r="911" ht="15"/>
    <row r="912" ht="15"/>
    <row r="913" ht="15"/>
    <row r="914" ht="15"/>
    <row r="915" ht="15"/>
    <row r="916" ht="15"/>
    <row r="918" ht="15"/>
    <row r="919"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1" ht="15"/>
    <row r="962" ht="15"/>
    <row r="964" ht="15"/>
    <row r="965" ht="15"/>
    <row r="966" ht="15"/>
    <row r="967" ht="15"/>
    <row r="968" ht="15"/>
    <row r="969" ht="15"/>
    <row r="970" ht="15"/>
    <row r="971" ht="15"/>
    <row r="973" ht="15"/>
    <row r="974" ht="15"/>
    <row r="976" ht="15"/>
    <row r="977" ht="15"/>
    <row r="980" ht="15"/>
    <row r="981" ht="15"/>
    <row r="984" ht="15"/>
    <row r="987" ht="15"/>
    <row r="988" ht="15"/>
    <row r="990" ht="15"/>
    <row r="991" ht="15"/>
    <row r="993" ht="15"/>
    <row r="994" ht="15"/>
    <row r="996" ht="15"/>
    <row r="997" ht="15"/>
    <row r="999" ht="15"/>
    <row r="1000" ht="15"/>
    <row r="1001" ht="15"/>
    <row r="1002" ht="15"/>
    <row r="1003" ht="15"/>
    <row r="1004" ht="15"/>
    <row r="1005" ht="15"/>
    <row r="1006" ht="15"/>
    <row r="1007" ht="15"/>
    <row r="1008" ht="15"/>
    <row r="1009" ht="15"/>
    <row r="1010" ht="15"/>
    <row r="1011" ht="15"/>
    <row r="1012" ht="15"/>
    <row r="1013" ht="15"/>
    <row r="1014" ht="15"/>
    <row r="1015" ht="15"/>
    <row r="1018" ht="15"/>
    <row r="1189" ht="15"/>
    <row r="1190" ht="15"/>
    <row r="1192" ht="15"/>
    <row r="1193" ht="15"/>
    <row r="1200" ht="15"/>
    <row r="1201" ht="15"/>
    <row r="1202" ht="15"/>
    <row r="1203" ht="15"/>
    <row r="1204" ht="15"/>
    <row r="1205" ht="15"/>
    <row r="1208" ht="15"/>
    <row r="1209" ht="15"/>
    <row r="1210" ht="15"/>
    <row r="1211" ht="15"/>
    <row r="1212" ht="15"/>
    <row r="1213" ht="15"/>
    <row r="1214"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7" ht="15"/>
    <row r="1264" ht="15"/>
    <row r="1267" ht="15"/>
    <row r="1268" ht="15"/>
    <row r="1270" ht="15"/>
    <row r="1271" ht="15"/>
    <row r="1272" ht="15"/>
    <row r="1275" ht="15"/>
    <row r="1276" ht="15"/>
    <row r="1279" ht="15"/>
    <row r="1281" ht="15"/>
    <row r="1282" ht="15"/>
    <row r="1284" ht="15"/>
    <row r="1285" ht="15"/>
    <row r="1287" ht="15"/>
    <row r="1288"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4"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2" ht="15"/>
    <row r="1346" ht="15"/>
    <row r="1347" ht="15"/>
    <row r="1348" ht="15"/>
    <row r="1350" ht="15"/>
    <row r="1351" ht="15"/>
    <row r="1352" ht="15"/>
    <row r="1353" ht="15"/>
    <row r="1354" ht="15"/>
    <row r="1355" ht="15"/>
    <row r="1356" ht="15"/>
    <row r="1357" ht="15"/>
    <row r="1358" ht="15"/>
    <row r="1361" ht="15"/>
    <row r="1362" ht="15"/>
    <row r="1364" ht="15"/>
    <row r="1365" ht="15"/>
    <row r="1366" ht="15"/>
    <row r="1367" ht="15"/>
    <row r="1369" ht="15"/>
    <row r="1371" ht="15"/>
    <row r="1375" ht="15"/>
  </sheetData>
  <dataValidations count="2">
    <dataValidation allowBlank="1" showInputMessage="1" showErrorMessage="1" sqref="E1" xr:uid="{920C6338-E771-4DAE-8C89-92A9093EA4DE}"/>
    <dataValidation type="list" allowBlank="1" showInputMessage="1" showErrorMessage="1" sqref="E2:E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H11" sqref="H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39071</v>
      </c>
      <c r="B2" s="146" t="s">
        <v>5398</v>
      </c>
      <c r="C2" s="145">
        <v>1</v>
      </c>
      <c r="D2" s="146" t="s">
        <v>34463</v>
      </c>
      <c r="E2" s="145" t="s">
        <v>39072</v>
      </c>
      <c r="F2" s="147">
        <v>45926.772847222222</v>
      </c>
      <c r="G2" s="148">
        <f ca="1">IFERROR(NOW()-F2,"-")</f>
        <v>15.167113310184504</v>
      </c>
      <c r="H2" s="149">
        <v>45927.449074074102</v>
      </c>
      <c r="I2" s="146" t="str">
        <f>IFERROR(VLOOKUP(D2,DB!A:F,6,0),"")</f>
        <v>SCECO</v>
      </c>
      <c r="J2" s="146" t="str">
        <f>IFERROR(VLOOKUP(D2,DB!A:G,7,0),"")</f>
        <v>Weak</v>
      </c>
      <c r="K2" s="145" t="s">
        <v>39073</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39074</v>
      </c>
      <c r="B3" s="146" t="str">
        <f>IFERROR(VLOOKUP(D3,DB!A:K,11,0),"")</f>
        <v>R6</v>
      </c>
      <c r="C3" s="145">
        <v>1</v>
      </c>
      <c r="D3" s="146" t="s">
        <v>34282</v>
      </c>
      <c r="E3" s="145" t="s">
        <v>38964</v>
      </c>
      <c r="F3" s="149">
        <v>45939.529062499998</v>
      </c>
      <c r="G3" s="148">
        <f ca="1">IFERROR(NOW()-F3,"-")</f>
        <v>2.4108980324090226</v>
      </c>
      <c r="H3" s="149">
        <v>45927.987534722219</v>
      </c>
      <c r="I3" s="146" t="str">
        <f>IFERROR(VLOOKUP(D3,DB!A:F,6,0),"")</f>
        <v>SCECO</v>
      </c>
      <c r="J3" s="146" t="str">
        <f>IFERROR(VLOOKUP(D3,DB!A:G,7,0),"")</f>
        <v>Vandalized</v>
      </c>
      <c r="K3" s="145" t="s">
        <v>39075</v>
      </c>
      <c r="L3" s="146" t="str">
        <f>IFERROR(VLOOKUP(D3,DB!A:I,9,0),"")</f>
        <v>Latis</v>
      </c>
    </row>
    <row r="4" spans="1:16383" ht="31.5" customHeight="1">
      <c r="A4" s="145" t="s">
        <v>39076</v>
      </c>
      <c r="B4" s="146" t="s">
        <v>5398</v>
      </c>
      <c r="C4" s="145">
        <v>1</v>
      </c>
      <c r="D4" s="146" t="s">
        <v>32861</v>
      </c>
      <c r="E4" s="145" t="s">
        <v>39072</v>
      </c>
      <c r="F4" s="147">
        <v>45933.880972222221</v>
      </c>
      <c r="G4" s="148">
        <f ca="1">IFERROR(NOW()-F4,"-")</f>
        <v>8.0589883101856685</v>
      </c>
      <c r="H4" s="149">
        <v>45929.455266203702</v>
      </c>
      <c r="I4" s="146" t="str">
        <f>IFERROR(VLOOKUP(D4,DB!A:F,6,0),"")</f>
        <v>SCECO</v>
      </c>
      <c r="J4" s="146" t="str">
        <f>IFERROR(VLOOKUP(D4,DB!A:G,7,0),"")</f>
        <v>In progress</v>
      </c>
      <c r="K4" s="145" t="s">
        <v>39077</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39078</v>
      </c>
      <c r="B5" s="146" t="s">
        <v>5398</v>
      </c>
      <c r="C5" s="145">
        <v>1</v>
      </c>
      <c r="D5" s="146" t="s">
        <v>33408</v>
      </c>
      <c r="E5" s="145" t="s">
        <v>38964</v>
      </c>
      <c r="F5" s="147">
        <v>45941.023958333331</v>
      </c>
      <c r="G5" s="148">
        <f ca="1">IFERROR(NOW()-F5,"-")</f>
        <v>0.91600219907559222</v>
      </c>
      <c r="H5" s="149">
        <v>45934.470231481479</v>
      </c>
      <c r="I5" s="146" t="str">
        <f>IFERROR(VLOOKUP(D5,DB!A:F,6,0),"")</f>
        <v>SCECO</v>
      </c>
      <c r="J5" s="146" t="str">
        <f>IFERROR(VLOOKUP(D5,DB!A:G,7,0),"")</f>
        <v>Dead</v>
      </c>
      <c r="K5" s="145" t="s">
        <v>39077</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39079</v>
      </c>
      <c r="B6" s="145" t="str">
        <f>IFERROR(VLOOKUP(D6,DB!A:K,11,0),"")</f>
        <v>R6</v>
      </c>
      <c r="C6" s="145">
        <v>1</v>
      </c>
      <c r="D6" s="145" t="s">
        <v>33216</v>
      </c>
      <c r="E6" s="145" t="s">
        <v>38964</v>
      </c>
      <c r="F6" s="147">
        <v>45941.763437499998</v>
      </c>
      <c r="G6" s="148">
        <f ca="1">IFERROR(NOW()-F6,"-")</f>
        <v>0.17652303240902256</v>
      </c>
      <c r="H6" s="147">
        <v>45941.7577662037</v>
      </c>
      <c r="I6" s="145" t="str">
        <f>IFERROR(VLOOKUP(D6,DB!A:F,6,0),"")</f>
        <v>SCECO</v>
      </c>
      <c r="J6" s="145" t="str">
        <f>IFERROR(VLOOKUP(D6,DB!A:G,7,0),"")</f>
        <v>Dead</v>
      </c>
      <c r="K6" s="145" t="s">
        <v>39080</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39081</v>
      </c>
      <c r="B7" s="145" t="str">
        <f>IFERROR(VLOOKUP(D7,DB!A:K,11,0),"")</f>
        <v>R6</v>
      </c>
      <c r="C7" s="145">
        <v>1</v>
      </c>
      <c r="D7" s="145" t="s">
        <v>32435</v>
      </c>
      <c r="E7" s="145" t="s">
        <v>38964</v>
      </c>
      <c r="F7" s="147">
        <v>45941.842129629629</v>
      </c>
      <c r="G7" s="148">
        <f ca="1">IFERROR(NOW()-F7,"-")</f>
        <v>9.7830902777786832E-2</v>
      </c>
      <c r="H7" s="147">
        <v>45941.826874999999</v>
      </c>
      <c r="I7" s="145" t="str">
        <f>IFERROR(VLOOKUP(D7,DB!A:F,6,0),"")</f>
        <v>SCECO</v>
      </c>
      <c r="J7" s="145" t="str">
        <f>IFERROR(VLOOKUP(D7,DB!A:G,7,0),"")</f>
        <v>Good</v>
      </c>
      <c r="K7" s="145" t="s">
        <v>39082</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07"/>
      <c r="B8" s="106" t="str">
        <f>IFERROR(VLOOKUP(D8,DB!A:K,11,0),"")</f>
        <v/>
      </c>
      <c r="C8" s="108"/>
      <c r="D8" s="161"/>
      <c r="E8" s="109"/>
      <c r="F8" s="110"/>
      <c r="G8" s="78">
        <f ca="1">IFERROR(NOW()-F8,"-")</f>
        <v>45941.939960532407</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45941.939960532407</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45941.939960532407</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45941.939960532407</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45941.939960532407</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45941.939960532407</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45941.939960532407</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45941.939960532407</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45941.939960532407</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45941.939960532407</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45941.939960532407</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45941.939960532407</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45941.939960532407</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45941.939960532407</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45941.939960532407</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45941.939960532407</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45941.939960532407</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45941.939960532407</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45941.939960532407</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45941.939960532407</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45941.939960532407</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45941.939960532407</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45941.939960532407</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45941.939960532407</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45941.939960532407</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45941.939960532407</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45941.939960532407</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45941.939960532407</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45941.939960532407</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45941.939960532407</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45941.939960532407</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45941.939960532407</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45941.939960532407</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45941.939960532407</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45941.939960532407</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45941.939960532407</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45941.939960532407</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45941.939960532407</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45941.939960532407</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45941.939960532407</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45941.939960532407</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45941.939960532407</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45941.939960532407</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45941.939960532407</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45941.939960532407</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45941.939960532407</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45941.939960532407</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45941.939960532407</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45941.939960532407</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45941.939960532407</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45941.939960532407</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45941.939960532407</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45941.939960532407</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45941.939960532407</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45941.939960532407</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45941.939960532407</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45941.939960532407</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45941.939960532407</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45941.939960532407</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45941.939960532407</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45941.939960532407</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45941.939960532407</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45941.939960532407</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45941.939960532407</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45941.939960532407</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45941.939960532407</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45941.939960532407</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45941.939960532407</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45941.939960532407</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45941.939960532407</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45941.939960532407</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45941.939960532407</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45941.939960532407</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45941.939960532407</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45941.939960532407</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45941.939960532407</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45941.939960532407</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45941.939960532407</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45941.939960532407</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45941.939960532407</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45941.939960532407</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45941.939960532407</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45941.939960532407</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45941.939960532407</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45941.939960532407</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45941.939960532407</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45941.939960532407</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45941.939960532407</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45941.939960532407</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45941.939960532407</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45941.939960532407</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45941.939960532407</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45941.939960532407</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45941.939960532407</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45941.939960532407</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45941.939960532407</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45941.939960532407</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45941.939960532407</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45941.939960532407</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45941.939960532407</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45941.939960532407</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45941.939960532407</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45941.939960532407</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45941.939960532407</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45941.939960532407</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45941.939960532407</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45941.939960532407</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45941.939960532407</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45941.939960532407</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45941.939960532407</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45941.939960532407</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45941.939960532407</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45941.939960532407</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45941.939960532407</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45941.939960532407</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45941.939960532407</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45941.939960532407</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45941.939960532407</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45941.939960532407</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45941.939960532407</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45941.939960532407</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45941.939960532407</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45941.939960532407</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45941.939960532407</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45941.939960532407</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45941.939960532407</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45941.939960532407</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45941.939960532407</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45941.939960532407</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45941.939960532407</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45941.939960532407</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45941.939960532407</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45941.939960532407</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45941.939960532407</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45941.939960532407</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45941.939960532407</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45941.939960532407</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45941.939960532407</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45941.939960532407</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45941.939960532407</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45941.939960532407</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45941.939960532407</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45941.939960532407</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45941.939960532407</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45941.939960532407</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45941.939960532407</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45941.939960532407</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45941.939960532407</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45941.939960532407</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45941.939960532407</v>
      </c>
      <c r="H157" s="110"/>
      <c r="I157" s="106" t="str">
        <f>IFERROR(VLOOKUP(D157,DB!A:F,6,0),"")</f>
        <v/>
      </c>
      <c r="J157" s="105" t="str">
        <f>IFERROR(VLOOKUP(D157,DB!A:G,7,0),"")</f>
        <v/>
      </c>
      <c r="K157" s="111"/>
      <c r="L157" s="112" t="str">
        <f>IFERROR(VLOOKUP(D157,DB!A:I,9,0),"")</f>
        <v/>
      </c>
    </row>
  </sheetData>
  <dataValidations count="2">
    <dataValidation allowBlank="1" showInputMessage="1" showErrorMessage="1" sqref="E1" xr:uid="{380493DB-286A-4683-AF55-C78F04945A49}"/>
    <dataValidation type="list" allowBlank="1" showInputMessage="1" showErrorMessage="1" sqref="E3 E5: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2025-10-11T19:34:26Z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